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C:\Users\VZ1\Desktop\Redacted Attachments\Vicky\"/>
    </mc:Choice>
  </mc:AlternateContent>
  <xr:revisionPtr revIDLastSave="0" documentId="8_{9EA68481-15D2-4194-9BF5-FB9D898A786E}" xr6:coauthVersionLast="45" xr6:coauthVersionMax="45"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6" i="1" l="1"/>
  <c r="G86" i="1"/>
  <c r="F86" i="1"/>
  <c r="E86" i="1"/>
  <c r="D86" i="1"/>
  <c r="C86" i="1"/>
  <c r="B86" i="1"/>
  <c r="N85" i="1"/>
  <c r="M85" i="1"/>
  <c r="L85" i="1"/>
  <c r="K85" i="1"/>
  <c r="A85" i="1"/>
  <c r="AE65" i="1"/>
  <c r="AD65" i="1"/>
  <c r="AC65" i="1"/>
  <c r="AB65" i="1"/>
  <c r="AA65" i="1"/>
  <c r="Z65" i="1"/>
  <c r="Y65" i="1"/>
  <c r="X65" i="1"/>
  <c r="W65" i="1"/>
  <c r="U65" i="1"/>
  <c r="T65" i="1"/>
  <c r="S65" i="1"/>
  <c r="R65" i="1"/>
  <c r="Q65" i="1"/>
  <c r="P65" i="1"/>
  <c r="O65" i="1"/>
  <c r="AE64" i="1"/>
  <c r="AD64" i="1"/>
  <c r="AC64" i="1"/>
  <c r="AB64" i="1"/>
  <c r="AA64" i="1"/>
  <c r="Z64" i="1"/>
  <c r="Y64" i="1"/>
  <c r="X64" i="1"/>
  <c r="W64" i="1"/>
  <c r="U64" i="1"/>
  <c r="T64" i="1"/>
  <c r="S64" i="1"/>
  <c r="R64" i="1"/>
  <c r="Q64" i="1"/>
  <c r="P64" i="1"/>
  <c r="O64" i="1"/>
  <c r="AE62" i="1"/>
  <c r="AD62" i="1"/>
  <c r="AC62" i="1"/>
  <c r="AB62" i="1"/>
  <c r="AA62" i="1"/>
  <c r="Z62" i="1"/>
  <c r="Y62" i="1"/>
  <c r="X62" i="1"/>
  <c r="W62" i="1"/>
  <c r="U62" i="1"/>
  <c r="T62" i="1"/>
  <c r="S62" i="1"/>
  <c r="R62" i="1"/>
  <c r="Q62" i="1"/>
  <c r="P62" i="1"/>
  <c r="O62" i="1"/>
  <c r="CO61" i="1"/>
  <c r="AQ61" i="1"/>
  <c r="AP61" i="1"/>
  <c r="AO61" i="1"/>
  <c r="AN61" i="1"/>
  <c r="AM61" i="1"/>
  <c r="AL61" i="1"/>
  <c r="AK61" i="1"/>
  <c r="AJ61" i="1"/>
  <c r="AE61" i="1"/>
  <c r="AD61" i="1"/>
  <c r="AC61" i="1"/>
  <c r="AB61" i="1"/>
  <c r="AA61" i="1"/>
  <c r="Z61" i="1"/>
  <c r="Y61" i="1"/>
  <c r="X61" i="1"/>
  <c r="W61" i="1"/>
  <c r="U61" i="1"/>
  <c r="T61" i="1"/>
  <c r="S61" i="1"/>
  <c r="R61" i="1"/>
  <c r="Q61" i="1"/>
  <c r="P61" i="1"/>
  <c r="O61" i="1"/>
  <c r="CO59" i="1"/>
  <c r="AQ59" i="1"/>
  <c r="AP59" i="1"/>
  <c r="AO59" i="1"/>
  <c r="AN59" i="1"/>
  <c r="AM59" i="1"/>
  <c r="AL59" i="1"/>
  <c r="AK59" i="1"/>
  <c r="AJ59" i="1"/>
  <c r="AE59" i="1"/>
  <c r="AD59" i="1"/>
  <c r="AC59" i="1"/>
  <c r="AB59" i="1"/>
  <c r="AA59" i="1"/>
  <c r="Z59" i="1"/>
  <c r="Y59" i="1"/>
  <c r="X59" i="1"/>
  <c r="W59" i="1"/>
  <c r="U59" i="1"/>
  <c r="T59" i="1"/>
  <c r="S59" i="1"/>
  <c r="R59" i="1"/>
  <c r="Q59" i="1"/>
  <c r="P59" i="1"/>
  <c r="O59" i="1"/>
  <c r="AB58" i="1"/>
  <c r="AA58" i="1"/>
  <c r="Z58" i="1"/>
  <c r="Y58" i="1"/>
  <c r="X58" i="1"/>
  <c r="W58" i="1"/>
  <c r="CO57" i="1"/>
  <c r="AQ57" i="1"/>
  <c r="AP57" i="1"/>
  <c r="AO57" i="1"/>
  <c r="AN57" i="1"/>
  <c r="AM57" i="1"/>
  <c r="AL57" i="1"/>
  <c r="AK57" i="1"/>
  <c r="AJ57" i="1"/>
  <c r="AE57" i="1"/>
  <c r="AD57" i="1"/>
  <c r="AC57" i="1"/>
  <c r="U57" i="1"/>
  <c r="T57" i="1"/>
  <c r="S57" i="1"/>
  <c r="R57" i="1"/>
  <c r="Q57" i="1"/>
  <c r="P57" i="1"/>
  <c r="O57" i="1"/>
  <c r="AB56" i="1"/>
  <c r="AA56" i="1"/>
  <c r="Z56" i="1"/>
  <c r="Y56" i="1"/>
  <c r="X56" i="1"/>
  <c r="W56" i="1"/>
  <c r="CO55" i="1"/>
  <c r="AQ55" i="1"/>
  <c r="AP55" i="1"/>
  <c r="AO55" i="1"/>
  <c r="AN55" i="1"/>
  <c r="AM55" i="1"/>
  <c r="AL55" i="1"/>
  <c r="AK55" i="1"/>
  <c r="AJ55" i="1"/>
  <c r="AE55" i="1"/>
  <c r="AD55" i="1"/>
  <c r="AC55" i="1"/>
  <c r="U55" i="1"/>
  <c r="T55" i="1"/>
  <c r="S55" i="1"/>
  <c r="R55" i="1"/>
  <c r="Q55" i="1"/>
  <c r="P55" i="1"/>
  <c r="CO53" i="1"/>
  <c r="AQ53" i="1"/>
  <c r="AP53" i="1"/>
  <c r="AO53" i="1"/>
  <c r="AN53" i="1"/>
  <c r="AM53" i="1"/>
  <c r="AL53" i="1"/>
  <c r="AK53" i="1"/>
  <c r="AJ53" i="1"/>
  <c r="AE53" i="1"/>
  <c r="AD53" i="1"/>
  <c r="AC53" i="1"/>
  <c r="AB53" i="1"/>
  <c r="AA53" i="1"/>
  <c r="Z53" i="1"/>
  <c r="Y53" i="1"/>
  <c r="X53" i="1"/>
  <c r="W53" i="1"/>
  <c r="U53" i="1"/>
  <c r="T53" i="1"/>
  <c r="S53" i="1"/>
  <c r="R53" i="1"/>
  <c r="Q53" i="1"/>
  <c r="P53" i="1"/>
  <c r="AE52" i="1"/>
  <c r="AD52" i="1"/>
  <c r="AC52" i="1"/>
  <c r="AB52" i="1"/>
  <c r="AA52" i="1"/>
  <c r="Z52" i="1"/>
  <c r="Y52" i="1"/>
  <c r="X52" i="1"/>
  <c r="W52" i="1"/>
  <c r="U52" i="1"/>
  <c r="T52" i="1"/>
  <c r="S52" i="1"/>
  <c r="R52" i="1"/>
  <c r="Q52" i="1"/>
  <c r="P52" i="1"/>
  <c r="O52" i="1"/>
  <c r="CO51" i="1"/>
  <c r="AQ51" i="1"/>
  <c r="AP51" i="1"/>
  <c r="AO51" i="1"/>
  <c r="AN51" i="1"/>
  <c r="AM51" i="1"/>
  <c r="AL51" i="1"/>
  <c r="AK51" i="1"/>
  <c r="AJ51" i="1"/>
  <c r="AE51" i="1"/>
  <c r="AD51" i="1"/>
  <c r="AC51" i="1"/>
  <c r="U51" i="1"/>
  <c r="T51" i="1"/>
  <c r="S51" i="1"/>
  <c r="R51" i="1"/>
  <c r="Q51" i="1"/>
  <c r="P51" i="1"/>
  <c r="O51" i="1"/>
  <c r="CO50" i="1"/>
  <c r="AQ50" i="1"/>
  <c r="AP50" i="1"/>
  <c r="AO50" i="1"/>
  <c r="AN50" i="1"/>
  <c r="AM50" i="1"/>
  <c r="AL50" i="1"/>
  <c r="AK50" i="1"/>
  <c r="AJ50" i="1"/>
  <c r="AE50" i="1"/>
  <c r="AD50" i="1"/>
  <c r="AC50" i="1"/>
  <c r="AB50" i="1"/>
  <c r="AA50" i="1"/>
  <c r="Z50" i="1"/>
  <c r="Y50" i="1"/>
  <c r="X50" i="1"/>
  <c r="W50" i="1"/>
  <c r="U50" i="1"/>
  <c r="S50" i="1"/>
  <c r="R50" i="1"/>
  <c r="Q50" i="1"/>
  <c r="CO49" i="1"/>
  <c r="AQ49" i="1"/>
  <c r="AP49" i="1"/>
  <c r="AO49" i="1"/>
  <c r="AN49" i="1"/>
  <c r="AM49" i="1"/>
  <c r="AL49" i="1"/>
  <c r="AK49" i="1"/>
  <c r="AJ49" i="1"/>
  <c r="AE49" i="1"/>
  <c r="AD49" i="1"/>
  <c r="AC49" i="1"/>
  <c r="AB49" i="1"/>
  <c r="AA49" i="1"/>
  <c r="Z49" i="1"/>
  <c r="Y49" i="1"/>
  <c r="X49" i="1"/>
  <c r="W49" i="1"/>
  <c r="U49" i="1"/>
  <c r="S49" i="1"/>
  <c r="R49" i="1"/>
  <c r="Q49" i="1"/>
  <c r="O49" i="1"/>
  <c r="CO44" i="1"/>
  <c r="AQ44" i="1"/>
  <c r="AP44" i="1"/>
  <c r="AO44" i="1"/>
  <c r="AN44" i="1"/>
  <c r="AM44" i="1"/>
  <c r="AL44" i="1"/>
  <c r="AK44" i="1"/>
  <c r="AJ44" i="1"/>
  <c r="AE44" i="1"/>
  <c r="AD44" i="1"/>
  <c r="AC44" i="1"/>
  <c r="AB44" i="1"/>
  <c r="AA44" i="1"/>
  <c r="Z44" i="1"/>
  <c r="Y44" i="1"/>
  <c r="X44" i="1"/>
  <c r="W44" i="1"/>
  <c r="U44" i="1"/>
  <c r="S44" i="1"/>
  <c r="R44" i="1"/>
  <c r="Q44" i="1"/>
  <c r="O44" i="1"/>
  <c r="CO42" i="1"/>
  <c r="AQ42" i="1"/>
  <c r="AP42" i="1"/>
  <c r="AO42" i="1"/>
  <c r="AN42" i="1"/>
  <c r="AM42" i="1"/>
  <c r="AL42" i="1"/>
  <c r="AK42" i="1"/>
  <c r="AJ42" i="1"/>
  <c r="AE42" i="1"/>
  <c r="AD42" i="1"/>
  <c r="AC42" i="1"/>
  <c r="AB42" i="1"/>
  <c r="AA42" i="1"/>
  <c r="Z42" i="1"/>
  <c r="Y42" i="1"/>
  <c r="X42" i="1"/>
  <c r="W42" i="1"/>
  <c r="U42" i="1"/>
  <c r="S42" i="1"/>
  <c r="R42" i="1"/>
  <c r="P42" i="1"/>
  <c r="O42" i="1"/>
  <c r="CO40" i="1"/>
  <c r="AQ40" i="1"/>
  <c r="AP40" i="1"/>
  <c r="AO40" i="1"/>
  <c r="AN40" i="1"/>
  <c r="AM40" i="1"/>
  <c r="AL40" i="1"/>
  <c r="AK40" i="1"/>
  <c r="AJ40" i="1"/>
  <c r="AE40" i="1"/>
  <c r="AD40" i="1"/>
  <c r="AC40" i="1"/>
  <c r="AB40" i="1"/>
  <c r="AA40" i="1"/>
  <c r="Z40" i="1"/>
  <c r="Y40" i="1"/>
  <c r="X40" i="1"/>
  <c r="W40" i="1"/>
  <c r="U40" i="1"/>
  <c r="S40" i="1"/>
  <c r="R40" i="1"/>
  <c r="Q40" i="1"/>
  <c r="P40" i="1"/>
  <c r="O40" i="1"/>
  <c r="CO39" i="1"/>
  <c r="AO39" i="1"/>
  <c r="AN39" i="1"/>
  <c r="AM39" i="1"/>
  <c r="AL39" i="1"/>
  <c r="AK39" i="1"/>
  <c r="AJ39" i="1"/>
  <c r="AE39" i="1"/>
  <c r="AD39" i="1"/>
  <c r="AC39" i="1"/>
  <c r="AB39" i="1"/>
  <c r="AA39" i="1"/>
  <c r="Z39" i="1"/>
  <c r="Y39" i="1"/>
  <c r="X39" i="1"/>
  <c r="W39" i="1"/>
  <c r="U39" i="1"/>
  <c r="S39" i="1"/>
  <c r="R39" i="1"/>
  <c r="Q39" i="1"/>
  <c r="P39" i="1"/>
  <c r="O39" i="1"/>
  <c r="CO37" i="1"/>
  <c r="AQ37" i="1"/>
  <c r="AP37" i="1"/>
  <c r="AO37" i="1"/>
  <c r="AN37" i="1"/>
  <c r="AM37" i="1"/>
  <c r="AL37" i="1"/>
  <c r="AK37" i="1"/>
  <c r="AJ37" i="1"/>
  <c r="AI37" i="1"/>
  <c r="AE37" i="1"/>
  <c r="AD37" i="1"/>
  <c r="AC37" i="1"/>
  <c r="AB37" i="1"/>
  <c r="AA37" i="1"/>
  <c r="Z37" i="1"/>
  <c r="Y37" i="1"/>
  <c r="X37" i="1"/>
  <c r="W37" i="1"/>
  <c r="U37" i="1"/>
  <c r="S37" i="1"/>
  <c r="R37" i="1"/>
  <c r="Q37" i="1"/>
  <c r="P37" i="1"/>
  <c r="O37" i="1"/>
  <c r="CO36" i="1"/>
  <c r="AQ36" i="1"/>
  <c r="AP36" i="1"/>
  <c r="AO36" i="1"/>
  <c r="AN36" i="1"/>
  <c r="AM36" i="1"/>
  <c r="AL36" i="1"/>
  <c r="AK36" i="1"/>
  <c r="AJ36" i="1"/>
  <c r="AI36" i="1"/>
  <c r="AE36" i="1"/>
  <c r="AD36" i="1"/>
  <c r="AC36" i="1"/>
  <c r="AB36" i="1"/>
  <c r="AA36" i="1"/>
  <c r="Z36" i="1"/>
  <c r="Y36" i="1"/>
  <c r="X36" i="1"/>
  <c r="W36" i="1"/>
  <c r="U36" i="1"/>
  <c r="S36" i="1"/>
  <c r="R36" i="1"/>
  <c r="Q36" i="1"/>
  <c r="P36" i="1"/>
  <c r="O36" i="1"/>
  <c r="CO35" i="1"/>
  <c r="AQ35" i="1"/>
  <c r="AP35" i="1"/>
  <c r="AO35" i="1"/>
  <c r="AN35" i="1"/>
  <c r="AM35" i="1"/>
  <c r="AL35" i="1"/>
  <c r="AK35" i="1"/>
  <c r="AJ35" i="1"/>
  <c r="AI35" i="1"/>
  <c r="AE35" i="1"/>
  <c r="AD35" i="1"/>
  <c r="AC35" i="1"/>
  <c r="AB35" i="1"/>
  <c r="AA35" i="1"/>
  <c r="Z35" i="1"/>
  <c r="Y35" i="1"/>
  <c r="X35" i="1"/>
  <c r="W35" i="1"/>
  <c r="U35" i="1"/>
  <c r="S35" i="1"/>
  <c r="R35" i="1"/>
  <c r="Q35" i="1"/>
  <c r="P35" i="1"/>
  <c r="O35" i="1"/>
  <c r="CO34" i="1"/>
  <c r="AQ34" i="1"/>
  <c r="AP34" i="1"/>
  <c r="AO34" i="1"/>
  <c r="AN34" i="1"/>
  <c r="AM34" i="1"/>
  <c r="AL34" i="1"/>
  <c r="AK34" i="1"/>
  <c r="AJ34" i="1"/>
  <c r="AI34" i="1"/>
  <c r="AE34" i="1"/>
  <c r="AD34" i="1"/>
  <c r="AC34" i="1"/>
  <c r="AB34" i="1"/>
  <c r="AA34" i="1"/>
  <c r="Z34" i="1"/>
  <c r="Y34" i="1"/>
  <c r="X34" i="1"/>
  <c r="W34" i="1"/>
  <c r="U34" i="1"/>
  <c r="S34" i="1"/>
  <c r="R34" i="1"/>
  <c r="Q34" i="1"/>
  <c r="P34" i="1"/>
  <c r="O34" i="1"/>
  <c r="CO33" i="1"/>
  <c r="CO29" i="1" s="1"/>
  <c r="BO33" i="1"/>
  <c r="BO29" i="1" s="1"/>
  <c r="BN33" i="1"/>
  <c r="BK33" i="1"/>
  <c r="BK29" i="1" s="1"/>
  <c r="AQ33" i="1"/>
  <c r="AQ29" i="1" s="1"/>
  <c r="AP33" i="1"/>
  <c r="AP29" i="1" s="1"/>
  <c r="AO33" i="1"/>
  <c r="AN33" i="1"/>
  <c r="AN29" i="1" s="1"/>
  <c r="AM33" i="1"/>
  <c r="AL33" i="1"/>
  <c r="AL29" i="1" s="1"/>
  <c r="AK33" i="1"/>
  <c r="AJ33" i="1"/>
  <c r="AJ29" i="1" s="1"/>
  <c r="AI33" i="1"/>
  <c r="AI29" i="1" s="1"/>
  <c r="AE33" i="1"/>
  <c r="AD33" i="1"/>
  <c r="AC33" i="1"/>
  <c r="AB33" i="1"/>
  <c r="AB29" i="1" s="1"/>
  <c r="AA33" i="1"/>
  <c r="AA29" i="1" s="1"/>
  <c r="Z33" i="1"/>
  <c r="Y33" i="1"/>
  <c r="X33" i="1"/>
  <c r="X29" i="1" s="1"/>
  <c r="W33" i="1"/>
  <c r="W29" i="1" s="1"/>
  <c r="U33" i="1"/>
  <c r="S33" i="1"/>
  <c r="R33" i="1"/>
  <c r="R29" i="1" s="1"/>
  <c r="Q33" i="1"/>
  <c r="Q29" i="1" s="1"/>
  <c r="P33" i="1"/>
  <c r="O33" i="1"/>
  <c r="CO32" i="1"/>
  <c r="BO32" i="1"/>
  <c r="BN32" i="1"/>
  <c r="BK32" i="1"/>
  <c r="AQ32" i="1"/>
  <c r="AP32" i="1"/>
  <c r="AO32" i="1"/>
  <c r="AN32" i="1"/>
  <c r="AM32" i="1"/>
  <c r="AL32" i="1"/>
  <c r="AK32" i="1"/>
  <c r="AJ32" i="1"/>
  <c r="AI32" i="1"/>
  <c r="AE32" i="1"/>
  <c r="AD32" i="1"/>
  <c r="AC32" i="1"/>
  <c r="AB32" i="1"/>
  <c r="AA32" i="1"/>
  <c r="Z32" i="1"/>
  <c r="Y32" i="1"/>
  <c r="X32" i="1"/>
  <c r="W32" i="1"/>
  <c r="U32" i="1"/>
  <c r="S32" i="1"/>
  <c r="R32" i="1"/>
  <c r="Q32" i="1"/>
  <c r="P32" i="1"/>
  <c r="O32" i="1"/>
  <c r="U31" i="1"/>
  <c r="BN29" i="1"/>
  <c r="AO29" i="1"/>
  <c r="AM29" i="1"/>
  <c r="AK29" i="1"/>
  <c r="AD29" i="1"/>
  <c r="Z29" i="1"/>
  <c r="Y29" i="1"/>
  <c r="U29" i="1"/>
  <c r="S29" i="1"/>
  <c r="P29" i="1"/>
  <c r="O29" i="1"/>
  <c r="CO13" i="1"/>
  <c r="AQ13" i="1"/>
  <c r="AP13" i="1"/>
  <c r="AO13" i="1"/>
  <c r="AN13" i="1"/>
  <c r="AM13" i="1"/>
  <c r="AL13" i="1"/>
  <c r="AK13" i="1"/>
  <c r="AJ13" i="1"/>
  <c r="AI13" i="1"/>
  <c r="U13" i="1"/>
  <c r="S13" i="1"/>
  <c r="R13" i="1"/>
  <c r="Q13" i="1"/>
  <c r="P13" i="1"/>
  <c r="O13" i="1"/>
  <c r="CY11" i="1"/>
  <c r="AH11" i="1"/>
  <c r="E87" i="1" l="1"/>
  <c r="B87" i="1"/>
  <c r="F87" i="1"/>
  <c r="C87" i="1"/>
  <c r="G87" i="1"/>
  <c r="D87" i="1"/>
  <c r="H87" i="1"/>
  <c r="I85" i="1"/>
  <c r="M86" i="1" s="1"/>
  <c r="M87" i="1" s="1"/>
  <c r="N86" i="1" l="1"/>
  <c r="N87" i="1" s="1"/>
  <c r="L86" i="1"/>
  <c r="L87" i="1" s="1"/>
  <c r="K86" i="1"/>
  <c r="K8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Q26" authorId="0" shapeId="0" xr:uid="{00000000-0006-0000-0000-000001000000}">
      <text>
        <r>
          <rPr>
            <sz val="10"/>
            <rFont val="Arial"/>
            <family val="2"/>
          </rPr>
          <t>Must confirm with Mr Tapia</t>
        </r>
      </text>
    </comment>
    <comment ref="P32" authorId="0" shapeId="0" xr:uid="{00000000-0006-0000-0000-000002000000}">
      <text>
        <r>
          <rPr>
            <sz val="10"/>
            <rFont val="Arial"/>
            <family val="2"/>
          </rPr>
          <t>Will get updted once we got the list of parents from school (NR.  If their system is back up this week.</t>
        </r>
      </text>
    </comment>
    <comment ref="Q39" authorId="0" shapeId="0" xr:uid="{00000000-0006-0000-0000-000003000000}">
      <text>
        <r>
          <rPr>
            <sz val="10"/>
            <rFont val="Arial"/>
            <family val="2"/>
          </rPr>
          <t>Calls are still being made by Hortensia
	-Neri Rivas</t>
        </r>
      </text>
    </comment>
  </commentList>
</comments>
</file>

<file path=xl/sharedStrings.xml><?xml version="1.0" encoding="utf-8"?>
<sst xmlns="http://schemas.openxmlformats.org/spreadsheetml/2006/main" count="602" uniqueCount="449">
  <si>
    <t>One Million NIU Activites, Roles, Hours
RELATIONSHIPS SUMMARY</t>
  </si>
  <si>
    <t>BUDGET - ACTIVITIES BY SITE
1 - 7
EACH SITE INCURS THESE ACTIVITIES</t>
  </si>
  <si>
    <t>Each Site Will Performs These Individual Tasks</t>
  </si>
  <si>
    <t>CM -Coalition Member</t>
  </si>
  <si>
    <t>L - Liaison</t>
  </si>
  <si>
    <t>LT - Lead Trainer</t>
  </si>
  <si>
    <t>T - Trainer</t>
  </si>
  <si>
    <t>LAUSD A</t>
  </si>
  <si>
    <t>LAUSD B</t>
  </si>
  <si>
    <t>HBUHSD - Huntington Beach Union High School Dist</t>
  </si>
  <si>
    <t>West Covina USD</t>
  </si>
  <si>
    <t>Inglewood USD</t>
  </si>
  <si>
    <t>City of Fontana</t>
  </si>
  <si>
    <t>Anaheim City School District</t>
  </si>
  <si>
    <t>Duarte Unified School District</t>
  </si>
  <si>
    <t>Santa Ana Unified School District</t>
  </si>
  <si>
    <t>Huntington Beach</t>
  </si>
  <si>
    <t>Pomona School District</t>
  </si>
  <si>
    <t>Duarte USD</t>
  </si>
  <si>
    <t>LAUSD</t>
  </si>
  <si>
    <t>LAUSD/East LA</t>
  </si>
  <si>
    <t>Covina Valley USD</t>
  </si>
  <si>
    <t>Montebello USD</t>
  </si>
  <si>
    <t>San Fernando Valley</t>
  </si>
  <si>
    <t>APCH</t>
  </si>
  <si>
    <t>Hours Req'd to Complete Task</t>
  </si>
  <si>
    <t>I</t>
  </si>
  <si>
    <t>II</t>
  </si>
  <si>
    <t>III</t>
  </si>
  <si>
    <t>IV</t>
  </si>
  <si>
    <t>V</t>
  </si>
  <si>
    <t>VI</t>
  </si>
  <si>
    <t>VII</t>
  </si>
  <si>
    <t>Superintendent Linda Wagner  (714) 517-7510 lkwagner@acsd.us                              Yesenia Navarro Curriculum Spec Community Involvement Elementary Dist Contact ynavarro@acsd.k12.ca.us 714-517-7530 ext 4108</t>
  </si>
  <si>
    <t>Kevin Morris is now PUSD comunnity Liason - 
  kmorris@duarte.k12.ca.us
huge promotion 626-599-5130, cell: 626-841-3376</t>
  </si>
  <si>
    <t>Amy will be looking at the MOU and we might start classes in Jan 2015</t>
  </si>
  <si>
    <t>Cluster 3 - Lead Agent Jennifer Francev - Ganesha High Principal - patty- office mgr</t>
  </si>
  <si>
    <t/>
  </si>
  <si>
    <t>Kevin Morris is now PUSD comunnity Liason - huge promotion 626-599-5130, cell: 626-841-3376</t>
  </si>
  <si>
    <t>Yesenia Navarro Curriculum Spec Community Involvement Elementary Dist Contact ynavarro@acsd.k12.ca.us 714-517-7530 ext 4108</t>
  </si>
  <si>
    <t>Adriana Martin del Campo</t>
  </si>
  <si>
    <t>Sites</t>
  </si>
  <si>
    <t>Bethune Middle School                             155 W. 69th St. Los Angeles, Ca 90003</t>
  </si>
  <si>
    <t>Bethune Middle School                  155 W. 69th St. Los Angeles, Ca 90003</t>
  </si>
  <si>
    <t>OceanView High School  HBUHSD</t>
  </si>
  <si>
    <t>Hollencrest Middle School  2101 E Merced Ave, West Covina, CA 91791</t>
  </si>
  <si>
    <t>Inglewood              (Parent Center)                    401 S. Inglewood Ave Inglewood, Ca. 90301</t>
  </si>
  <si>
    <t>Cypress Center                   8380 Cypress Ave, Fontana, Ca 92335    AM Session</t>
  </si>
  <si>
    <t>Cypress Center                   8380 Cypress Ave, Fontana, Ca 92335   PM Session</t>
  </si>
  <si>
    <t>Thomas Jefferson Elementary 504 E. South Street Anaheim CA 92805</t>
  </si>
  <si>
    <t>Palm Lane Elementary School                                                                                         1646 W. Palm Lane
Anaheim CA 92802 US</t>
  </si>
  <si>
    <t>Edison Elementary School                                                                                                                           1526 E. Romneya Drive Anaheim CA 92805</t>
  </si>
  <si>
    <t>Henry Elementary School                   1123 W. Romneyro Drive, Anaheim, CA 92801</t>
  </si>
  <si>
    <t>Lincoln Elementary 1413 E Broadway Anaheim CA 92805  | Phone: 714-517-8929</t>
  </si>
  <si>
    <t>Horace Mann Elementary School 600 W. La Palma Ave. Anaheim CA 92801  | Phone: 714-517-8938</t>
  </si>
  <si>
    <t>Northview Inter  Rick Crosby</t>
  </si>
  <si>
    <t>Duarte High School</t>
  </si>
  <si>
    <t>Mt. Olive</t>
  </si>
  <si>
    <t>Saddleback HS-   2802 South Flower St
Santa Ana, CA 92707</t>
  </si>
  <si>
    <t>PUSD- Emerson Middle School- 635 Lincoln Ave
Pomona, CA</t>
  </si>
  <si>
    <t>Oak View (Library)</t>
  </si>
  <si>
    <t>Kellogg Ele                 610 Medina St. Pomona, Ca 91768</t>
  </si>
  <si>
    <t>Arroyo Ele                 1605 W. Arroyo Ave. Pomona, Ca 91768</t>
  </si>
  <si>
    <t>Roosevelt Ele                 701 N. Huntington Blvd. Pomona, Ca 91768</t>
  </si>
  <si>
    <t>Cortez Math and Science Magnet School</t>
  </si>
  <si>
    <t>Ganesha</t>
  </si>
  <si>
    <t>Marshall</t>
  </si>
  <si>
    <t>Lexington Elem                 550 W. Lexington Ave, Pomona, Ca 91766</t>
  </si>
  <si>
    <t>Garey High School</t>
  </si>
  <si>
    <t>Madison Elementary</t>
  </si>
  <si>
    <t>Vejar Elementary</t>
  </si>
  <si>
    <t>Lopez Elementary</t>
  </si>
  <si>
    <t>Fremont High School Academy of Engineering &amp; Design</t>
  </si>
  <si>
    <t>Village Academy HS</t>
  </si>
  <si>
    <t>Simons M.S.                900 E. Franklin Ave.  Pomona, Ca 91766</t>
  </si>
  <si>
    <t>Washington</t>
  </si>
  <si>
    <t>Golden Springs</t>
  </si>
  <si>
    <t>Lincoln Elementary</t>
  </si>
  <si>
    <t>Devry University Pomona</t>
  </si>
  <si>
    <t>Royal Oaks Elem-</t>
  </si>
  <si>
    <t>Maxwell-Principal Dr. Kelly</t>
  </si>
  <si>
    <t>Andres Duarte Rick Crosby</t>
  </si>
  <si>
    <t>1st Street Elementary</t>
  </si>
  <si>
    <t>Main Street Elementary</t>
  </si>
  <si>
    <t>Marianna Elementary</t>
  </si>
  <si>
    <t>Esteban Torres High School</t>
  </si>
  <si>
    <t>Hilda Solis  School</t>
  </si>
  <si>
    <t>Santee Ed. Complex                  1921 Maple Ave. Los Angeles, Ca 90011</t>
  </si>
  <si>
    <t>Rowan Avenue Elementary  600 S. Rowan Avenue,
 Los Angeles,
CA 90023</t>
  </si>
  <si>
    <t>Hawaiian Elementary   540 Hawaiian Ave, Wilmington, CA 90744</t>
  </si>
  <si>
    <t>Nimitz Middle School                 6021 Carmelita Ave, Huntington Park, Ca 90255</t>
  </si>
  <si>
    <t>MacArthur Park Ele                       2300 W. 7th St. Los Angeles, Ca 90057</t>
  </si>
  <si>
    <t>PACE- Community
Volunteer Coordinator, PACE Early
Childhood Education</t>
  </si>
  <si>
    <t>East LA YC              4360 Dozier St, Los Angeles, CA 90022</t>
  </si>
  <si>
    <t>Bridge Elementary School</t>
  </si>
  <si>
    <t>1st St. Elementary - EAST LA OFFICE SITE</t>
  </si>
  <si>
    <t>ACSD- Westmont Elementary                                  1525 W Westmont Dr, Anaheim, CA 92801</t>
  </si>
  <si>
    <t>ACSD- Roosevelt Elementary School   1600 E. Vermont Ave. Anaheim CA 92805</t>
  </si>
  <si>
    <t>Valley High School</t>
  </si>
  <si>
    <t>Madison Elementary                  1124 Hobart St, Santa Ana, Ca 92707</t>
  </si>
  <si>
    <t>Sierra Intermediate                  2021 N. Grad Ave, Santa Ana, Ca 92705</t>
  </si>
  <si>
    <t>Jefferson Elementary</t>
  </si>
  <si>
    <t>Highland Elementary</t>
  </si>
  <si>
    <t>Kelso Elementary</t>
  </si>
  <si>
    <t>Morningside High                           10500 S Yukon Ave, Inglewood, CA 90303</t>
  </si>
  <si>
    <t>Monte Vista Elementary</t>
  </si>
  <si>
    <t>Lark Ellen Elem- CVUSD                            4555 N. Lark Ellen Ave., Covina, 91722</t>
  </si>
  <si>
    <t>Cypres Elementary - CVUSD</t>
  </si>
  <si>
    <t>Las Palmas Middle School, 611 No. Larkellen Ave. ,Covina, Ca. 91722</t>
  </si>
  <si>
    <t>Northview High School 1016 W Cypress S, Covina, Ca 91722</t>
  </si>
  <si>
    <t>Montebello Unified- Applied Technology Center (ATC)         1200 W. Mines Ave., Montebello, CA  90640</t>
  </si>
  <si>
    <t>Montebello USD- Suva Intermediate-</t>
  </si>
  <si>
    <t>El Proyecto del Barrio Worksource                     9024 Laurel Canyon Blvd.Sun Valley, CA 91352</t>
  </si>
  <si>
    <t>A Place Called Home                             2830 S. Cemtral Ave  Los Angeles, Ca 90011</t>
  </si>
  <si>
    <t>ACSD- Betsy Ross Elementary-                     535 South Walnut Street, Anaheim, CA 92802</t>
  </si>
  <si>
    <t>Contact Info</t>
  </si>
  <si>
    <t>Community School Coordinator     Ms. Jennifer Reid  323-541-1800 ext. 8023   jreid@laep.org  Jen's cell 626-827-7252  Ciani - jennifer asst.      323-541-8023                       Carlos Gonzalez
Principal
cxg0564@lausd.net  Parent Liason: , 213-280-5925, Lorena Herrerra, ciani - cnunezmurillo@laep.org 323-541-1874</t>
  </si>
  <si>
    <t>Community School Coordinator     Ms. Jennifer Reid     jreid@laep.org  Jen's cell 626-827-7252  Ciani - jennifer asst.      323-541-1830                       Carlos Gonzalez
Principal
cxg0564@lausd.net  Parent Liason: Patricia Navarro navarro5935@gmail.com parent center  323-541-1800 ext. 8023, 213-280-5925, Lorena Herrerra, ciani - cnunezmurillo@laep.org 323-541-1874</t>
  </si>
  <si>
    <t>Shawn Werner  swerner@hbuhsd.edu</t>
  </si>
  <si>
    <t>Principal Hector Galicia  626-931-1760 hGALICIA@wcusd.org Zaida Gonzales  zgonzalez@wcusd.org office asst</t>
  </si>
  <si>
    <t>Monica Hernanez    mhernandez@inglewood.k12.ca.us               310-419-2788</t>
  </si>
  <si>
    <t>Eydee Jimenez ejimenez@fontana.org          909-349-6987    FUSD: Silma Navarro NavaSV@fusd.net  909) 357-7600, ext. 29318</t>
  </si>
  <si>
    <t>Principal Yadira Moreno ymoreno@acsd.us   Yamile Forero ycanon@acsd.k12.ca.us      714.285.3700
Community Liaison
Thomas Jefferson  School</t>
  </si>
  <si>
    <t>Principal Tracey Golden - tgolden@acsd.us - Community Liaison - Maria Sanchez - msanchez@acsd.k12.ca.us - Phone: 714-517-8944</t>
  </si>
  <si>
    <t>Principal Sandoval - psandoval@acsd.k12.ca.us -  Community Liaison - Marisol Cordova mcordova@acsd.k12.ca.us - Phone: 714-517-8902</t>
  </si>
  <si>
    <t>Principal Beatriz Garcia - bgarcia@acsd.us - bgarcia@acsd.k12.ca.us - Community Liaison Daniel Boyzo - dboyzo@acsd.k12.ca.us  (714) 517-8914</t>
  </si>
  <si>
    <t>Principal Tammie Ledesma tledesma@acsd.us         Diana Zapata 714-517-8929 ext. 2091 dzapata@acsd.k12.ca.us</t>
  </si>
  <si>
    <t>Principal Dr Amanda Segovia asegoviahale@acsd.k12.ca.us  Community Liason: Guillermina Galindo 714-517-8938 ggalindo@acsd.k12.ca.us</t>
  </si>
  <si>
    <t>Rick Crosby rcrosby@duarteusd.org  626-599-5600   nina thompson office manager nthompson@duarteusd.org</t>
  </si>
  <si>
    <t>Principal Mark Sims MSims@duarteusd.org 626-599-5702    mbradley@duarteusd.org - Marilyn Bradley Office Manager</t>
  </si>
  <si>
    <t>Principal Luis haro  lharo@duarteusd.org 626) 599-5902</t>
  </si>
  <si>
    <t>Dr. Robert Laxton                   Robert.laxton@sausd.us, Parent Liaison: carolina.gonzalez@sausd.us  (714) 569-6300</t>
  </si>
  <si>
    <t>Coordinator Ashley Hedrick ashley.Hedrick@pomona.k12.ca.us, carmen.scott@pusd.org 909-397-4516 Maria Martinez
Resource Teacher
Emerson Middle School
909-397-4516</t>
  </si>
  <si>
    <t>Amy Crepeau Literacy Volunteers-HBPL
Family Literacy Program
(714) 375-5104 hrs 9-12 &amp; 4-8
crepeaua@hbpl.org</t>
  </si>
  <si>
    <t>Rabia Minhas    rabia.minhas@pusd.org          909-397-4604</t>
  </si>
  <si>
    <t>Principal  Claudia Ruiz  claudia.ruiz@pusd.org 909-397-4568</t>
  </si>
  <si>
    <t>Principal Villa - Alejandro.villa@pusd.org  Jannell Baldanado- off mgr.    909-397-4667</t>
  </si>
  <si>
    <t>Lisa Minami-Principal                                     (909) 397-4750  lisa.minami-lin@pusd.org</t>
  </si>
  <si>
    <t>jennifer.francev@pusd.org 909-397-4400</t>
  </si>
  <si>
    <t>Principal Juan Ortiz   juan.ortiz@pusd.org  (909) 397-4532</t>
  </si>
  <si>
    <t>Silvestre Maravilla   silvestre.maravilla@pusd.org  909-397-4616 beatrice.torrez@pusd.org - Julieta.mendoza@pusd.org</t>
  </si>
  <si>
    <t>, Garey High Teacher - Ion Puschia Ion.puschia@pusd.org</t>
  </si>
  <si>
    <t>Principal Ana Rico - 909-397-4643  anna.rico@pusd.org</t>
  </si>
  <si>
    <t>Principal Terry Walker 909-397-4985 terry.walker@pusd.org</t>
  </si>
  <si>
    <t>Principal Jesus Peralta  909-397-4438 jesus.peralta@pusd.org</t>
  </si>
  <si>
    <t>Principal Elizabeth Harper 909-397-4521   elizabeth.harper@pusd.org</t>
  </si>
  <si>
    <t>New principal -</t>
  </si>
  <si>
    <t>Cristine Goens cristine.goens@pusd.org    Isabel.arraraz@pusd.org  909-397-4544</t>
  </si>
  <si>
    <t>Principal JaniceKolodinski         626/599-5400 jKolodinski@duarte.k12.ca.us</t>
  </si>
  <si>
    <t>626-599-5301 "kbuckley@duarte.k12.ca.us</t>
  </si>
  <si>
    <t>direct line: 626-599-5101 rcrosby@duarte.k12.ca.us</t>
  </si>
  <si>
    <t>Maria Martinez 323-269-0138</t>
  </si>
  <si>
    <t>Jessica Trejo - Title 1 Coordinator  Jlt2912@lausd.net   323-232-4856</t>
  </si>
  <si>
    <t>Estella Campos 323) 262-6382 ecampo6@lausd.net</t>
  </si>
  <si>
    <t>Ms. Maritza Martinez Asst. Principal  mam8628@lausd.net           213-763-1000</t>
  </si>
  <si>
    <t>gmartinez@utla.net, Parent Rep Mari Flores: mxf8139@lausd.net, IT person: alfredo.viramontes@lausd.net               (323) 261-7191, Mari Parent Rep cell: 323-272-9545, Gloria cell:  626-482-0513</t>
  </si>
  <si>
    <t>Luis Rivera        lriver2@lausd.net, 310-830-1151</t>
  </si>
  <si>
    <t>Juan Perez       jperez2174@gmail.com,  Amparo Mendoza axm8519@lausd.net                      direct line 323-887-5484, off                    323-887-5401  Principal Miguel Saenz</t>
  </si>
  <si>
    <t>Karen  Leon, Luis Velasco              lvelas2@lausd.net, kdl5159@lausd.net                             213-381-7217 - Parent Alumni- SSC Member-Diana Guillen                213-822-4366</t>
  </si>
  <si>
    <t>Brenda Sandoval                BPerez@pacela.org</t>
  </si>
  <si>
    <t>Community Liason</t>
  </si>
  <si>
    <t>Alex Martinez axm6341@lausd.net</t>
  </si>
  <si>
    <t>Lucia Bernal,              Leslie Pelegrina-Principal   lbernal@acsd.k12.ca.us, lbernal@acsd.us, lperegrina@acsd.us             714-517-8965</t>
  </si>
  <si>
    <t>lperegrina@acsd.k12.ca.us, (Rafaela Moraza) rmoraza@acsd.k12.ca.us, 
Sally Astacio-Carbonell &lt;sastacio-carbonell@acsd.k12.ca.us&gt;,
Noemy Penilla &lt;npenilla@acsd.k12.ca.us&gt;</t>
  </si>
  <si>
    <t>Principal Patrick Yrarrazaval-Correa, Liason - Lizbeth Padilla    Lizbeth.Padilla@SAUSD.US, patrick.yrarrazaval@sausd.us, jeffrey.rozema@sausd.us, princ secretary: connie.santos@sausd.us Patrick: 714-241-6400,               c: 714-315-7742;                          Jeff:714-241-6402,                   cell: 714-322-8222</t>
  </si>
  <si>
    <t>Ramona Alvarez alvarezramona08@yahoo.com 714.972.6400 Principal Ana Gonzalez: ana.gonzalez@sausd.us  asst name: Cuca</t>
  </si>
  <si>
    <t>Lori Cervantes lori.cervantes@sausd.us 714) 567-3500</t>
  </si>
  <si>
    <t>Nicole Trimble, ntrimble@inglewood.k12.ca.us, 310-680-5230</t>
  </si>
  <si>
    <t>LiliaGonzalez-Gomez(626) 939-4830 lggomez@wcusd.org</t>
  </si>
  <si>
    <t>Principal Judy Gonzales  626-974-4510</t>
  </si>
  <si>
    <t>626-974-7200,</t>
  </si>
  <si>
    <t>626-974-6120,</t>
  </si>
  <si>
    <t>Jose, Ornelas Peregrina, Estela &lt;Peregrina_Estela@montebello.k12.ca.us, Ornelas, Jose &lt;Ornelas_Jose@montebello.k12.ca.us&gt; (323) 248-2500</t>
  </si>
  <si>
    <t>Principal Teresa Alonso                          o: 562-806-7820, cell: 3239474631 alonzo_teresa@montebello.k12.ca.us, kline_julie@montebello.k12.ca.us</t>
  </si>
  <si>
    <t>Shakeh, Nancy               smanookian@wscalnetwork.org, nmacias@wscalnetwork.org</t>
  </si>
  <si>
    <t>Ana Maria            anamaria@apch.org                        323-232-7653 Ext: 2239</t>
  </si>
  <si>
    <t>New Principal Trisha Graper tgraper@acsd.us Community Liaison Beatriz Zavala (714) 517-2993 .   bzavala@acsd.k12.ca.us</t>
  </si>
  <si>
    <t>Parent Lead Contact</t>
  </si>
  <si>
    <t>Sandra De Los Santos, Eloisa Gomez, Ana Laura, Rodriguez, Roberto Aguirre, Azucena Alvarado, Beatriz Diaz, Evangelina Muñoz, Imelda Palacios, Carmen Quijada, Lucia Romero, Noemi Rivas</t>
  </si>
  <si>
    <t>Caritina Gaspar (714) 955-9737 - 
Juan Vargas (dad) &amp; Luz Maria Ruiz (mom) – 714-596-7511
Irene Fuentes – (714) 844-3843</t>
  </si>
  <si>
    <t>9/25: Mr, Galicia did not want to share contact info -Mr. Galicia will ask his PTSA committee if they want to contacted by us, will find out 0n 9/24</t>
  </si>
  <si>
    <t>Brandy Segull - Parent Connect -</t>
  </si>
  <si>
    <t>Patricia Valencia</t>
  </si>
  <si>
    <t>marisaporras@gmail.com 909-927-0189 - Roosevelt Alumni</t>
  </si>
  <si>
    <t>Lee Moore-Parent Leader (PTSA) 714-401-3880</t>
  </si>
  <si>
    <t>Rosa NIU Trainer</t>
  </si>
  <si>
    <t>Rosa NIU Trainer, Marissa Porras NIU Roosevelt Alumni</t>
  </si>
  <si>
    <t>Marta Ulloa - NIU Trainer 
  909-326-9385</t>
  </si>
  <si>
    <t>Claudia Bedolla SSC - Parent Community Rep 909-236-8945 claudia.bedolla78@gmail.com</t>
  </si>
  <si>
    <t>Elvira - NIU Trainer</t>
  </si>
  <si>
    <t>Leticia Velasquez - Alumni Roosevelt velaszquezl145@gmail.com 909-229-6235</t>
  </si>
  <si>
    <t>Fede Guerrero 909-837-9549</t>
  </si>
  <si>
    <t>Sonia Rodriguez</t>
  </si>
  <si>
    <t>Adella Salazar</t>
  </si>
  <si>
    <t>Diana Guillen</t>
  </si>
  <si>
    <t>NIU Trainer - Maria Brito</t>
  </si>
  <si>
    <t>NIU Trainer- Lilia Estrada</t>
  </si>
  <si>
    <t>Schedule</t>
  </si>
  <si>
    <t>Tue, Th (3 hrs) 9-12pm</t>
  </si>
  <si>
    <t>Tue, Th (3hrs)  4-7 pm  Room C-32</t>
  </si>
  <si>
    <t>AM - Tues, Thur    (Two) PM - Tues, Thur     8:30-10:30 AM        &amp;                                 6-8PM</t>
  </si>
  <si>
    <t>Tues, Thur PM  6-8</t>
  </si>
  <si>
    <t>M, W 9-12:30</t>
  </si>
  <si>
    <t>T, Th 9-12:30</t>
  </si>
  <si>
    <t>Tues, Thurs                         AM - 9-12</t>
  </si>
  <si>
    <t>Tues, Thurs                                                                    PM 5-8</t>
  </si>
  <si>
    <t>T: 2-5pm W:1-4pm</t>
  </si>
  <si>
    <t>T/Th    2pm-5pm</t>
  </si>
  <si>
    <t>M/W              8:15-11:15am</t>
  </si>
  <si>
    <t>T/Th    4:30pm-7:30pm</t>
  </si>
  <si>
    <t>M,W           5-8pm</t>
  </si>
  <si>
    <t>M/W        3pm-6pm</t>
  </si>
  <si>
    <t>T, W, Th       3-6 pm</t>
  </si>
  <si>
    <t>T,W, Th                   2-5 pm</t>
  </si>
  <si>
    <t>Morning session 9-11am &amp; Evening 6:00PM-8:00PM</t>
  </si>
  <si>
    <t>Thursdays/Fridays 9:00am-11:00am and 2:30pm-4:30pm</t>
  </si>
  <si>
    <t>Wed, Fri 9-12</t>
  </si>
  <si>
    <t>Monday/Wed  4-6pm</t>
  </si>
  <si>
    <t>Tues/Thurs 6-8pm</t>
  </si>
  <si>
    <t>Tues/Thur   4-6pm</t>
  </si>
  <si>
    <t>Tues/Thur   9am-12pm</t>
  </si>
  <si>
    <t>Tue, Th 3 hrs  9-12am</t>
  </si>
  <si>
    <t>TBA</t>
  </si>
  <si>
    <t>Mon, Wed, Fri    (3.5 hrs)</t>
  </si>
  <si>
    <t>Tue, Th (3 hrs)</t>
  </si>
  <si>
    <t>Wednesdays/Thursdays 11:30am-2:30pm</t>
  </si>
  <si>
    <t>Mon-Fri                     (9-12:30)</t>
  </si>
  <si>
    <t>Tues/Thurs 5:00PM-7:30PM</t>
  </si>
  <si>
    <t>Tue, Wed, Thur (3.5 hrs)</t>
  </si>
  <si>
    <t>Type of Class</t>
  </si>
  <si>
    <t>QSTE</t>
  </si>
  <si>
    <t>QSTE 2</t>
  </si>
  <si>
    <t>PE+T</t>
  </si>
  <si>
    <t>TRP                    Youth</t>
  </si>
  <si>
    <t>Per LO, waiting on school contact info</t>
  </si>
  <si>
    <t>PE+T or QSTE</t>
  </si>
  <si>
    <t>Train the Trainer</t>
  </si>
  <si>
    <t>MOU   SENT</t>
  </si>
  <si>
    <t>8/27/14                                                                                                                           $2,700</t>
  </si>
  <si>
    <t>8/21/2014  $10,800</t>
  </si>
  <si>
    <t>Sent 8/28/14 $2,700</t>
  </si>
  <si>
    <t>MOU sent 9/5/14</t>
  </si>
  <si>
    <t>9/9- LO sent signed contract 9/9/14</t>
  </si>
  <si>
    <t>MOU sent 9/9/14 DJ  $21,900</t>
  </si>
  <si>
    <t>MOU sent 9/11/14</t>
  </si>
  <si>
    <t>MOU sent 10/9/14</t>
  </si>
  <si>
    <t>Resend corrected MOU 10//17/14</t>
  </si>
  <si>
    <t>MOU sent 9/17/14</t>
  </si>
  <si>
    <t>MOU sent  9/3/14 - DJ $10,800</t>
  </si>
  <si>
    <t>Sent 8/25/2014      $5,700</t>
  </si>
  <si>
    <t>Waiting on LO</t>
  </si>
  <si>
    <t>10/14: LO sent ExecSumm and video link to John Alvarz contact @ El Proyecto, he will be visting with principal, Ms. herran Sun VAlley High School.</t>
  </si>
  <si>
    <t>MOU sent 9/10/14 $1,350</t>
  </si>
  <si>
    <t>Mou sent 9/5/14 $2,700 - Denied, Not in Budget but will host Train the Trainer &amp; will try to get some of their parents to particpate inYesenias schools.</t>
  </si>
  <si>
    <t>MOU  SIGNED</t>
  </si>
  <si>
    <t>Target Enrollment</t>
  </si>
  <si>
    <t>Actual Enrollment</t>
  </si>
  <si>
    <t>Ask school contact to provide a list of 200 to 400 parents                                                                  (100 for every 5) (target/5X100)</t>
  </si>
  <si>
    <t>150 - Is relunctant to give list, has 90 students in their after school program, would like to involve those students.</t>
  </si>
  <si>
    <t>No - List, they only have 60 students, will offer extra credit for class for incentive.</t>
  </si>
  <si>
    <t>Up Coming Events</t>
  </si>
  <si>
    <t>Tues 10/7 Mailer at site @ 1pm.   Thu 10/16 Parent Conferences 5:30pm-7:30pm</t>
  </si>
  <si>
    <t>Maria Zepeda will go to Back to School Night at Centinela Ele @ 9/25 5-6pm &amp; Highland Ele @ 10/1 5-6pm</t>
  </si>
  <si>
    <t>IT Visit Scheduled</t>
  </si>
  <si>
    <t>8/28/14 - Juan Carlos</t>
  </si>
  <si>
    <t>8/26/14 - Juan</t>
  </si>
  <si>
    <t>n/a</t>
  </si>
  <si>
    <t>NR 8/12/2014</t>
  </si>
  <si>
    <t>IT VISIT Complete</t>
  </si>
  <si>
    <t>Done</t>
  </si>
  <si>
    <t>Trainers</t>
  </si>
  <si>
    <t>Julio, Esteban</t>
  </si>
  <si>
    <t>Yuliana,  Esteban</t>
  </si>
  <si>
    <t>Adriana</t>
  </si>
  <si>
    <t>Joacim, Maggie</t>
  </si>
  <si>
    <t>Maria  Juan Carlos</t>
  </si>
  <si>
    <t>Veronica Murrillo</t>
  </si>
  <si>
    <t>Julio      Manuel</t>
  </si>
  <si>
    <t>Alvaro    Angela</t>
  </si>
  <si>
    <t>Elfy           Manuel</t>
  </si>
  <si>
    <t>Araceli         Alvaro</t>
  </si>
  <si>
    <t>Beatriz      Araceli</t>
  </si>
  <si>
    <t>Angela     Alvaro</t>
  </si>
  <si>
    <t>Juan Lopez</t>
  </si>
  <si>
    <t>Elvira, Rosa</t>
  </si>
  <si>
    <t>Esperanza, Cecilia Vazquez</t>
  </si>
  <si>
    <t>Mariac Chavira, Francel (T+T2)</t>
  </si>
  <si>
    <t>Irene Braha, Fracel (T+T1)</t>
  </si>
  <si>
    <t>Esperanza, Marta, Milagros</t>
  </si>
  <si>
    <t>Marta, Esperanza</t>
  </si>
  <si>
    <t>Alvaro</t>
  </si>
  <si>
    <t>Teresa</t>
  </si>
  <si>
    <t>Adriana, Oztoc</t>
  </si>
  <si>
    <t>Liliana, Marta</t>
  </si>
  <si>
    <t>Yuliana, Alvaro</t>
  </si>
  <si>
    <t>Hortensia, Silvia</t>
  </si>
  <si>
    <t>Back Up Trainer</t>
  </si>
  <si>
    <t>Yuliana</t>
  </si>
  <si>
    <t>Julio</t>
  </si>
  <si>
    <t>Elfie</t>
  </si>
  <si>
    <t>Rosa</t>
  </si>
  <si>
    <t>Gloria Iwaki</t>
  </si>
  <si>
    <t>Actual Grads</t>
  </si>
  <si>
    <t>Orientation Date</t>
  </si>
  <si>
    <t>Orientation Shows</t>
  </si>
  <si>
    <t>Orientation Time</t>
  </si>
  <si>
    <t>3-4 pm</t>
  </si>
  <si>
    <t>Start Date</t>
  </si>
  <si>
    <t>End Date</t>
  </si>
  <si>
    <t>Grad Date</t>
  </si>
  <si>
    <t>Grad Time</t>
  </si>
  <si>
    <t>@ 10am</t>
  </si>
  <si>
    <t>@11am</t>
  </si>
  <si>
    <t>@ 6pm</t>
  </si>
  <si>
    <t>@3pm</t>
  </si>
  <si>
    <t>@10am</t>
  </si>
  <si>
    <t>@5:30pm</t>
  </si>
  <si>
    <t>@6pm</t>
  </si>
  <si>
    <t>@5pm</t>
  </si>
  <si>
    <t>Combo Grad @ 5pm</t>
  </si>
  <si>
    <t>Last Quarter Grad #</t>
  </si>
  <si>
    <t>Train the Trainer Session</t>
  </si>
  <si>
    <t>N/A</t>
  </si>
  <si>
    <t>Train the Trainer - @ HB            Start Date Wed. 9/12/14 9am-1pm  End Date Wed. 9/26/14</t>
  </si>
  <si>
    <t>Train the Trainer - @ HB            Start Date Wed. 9/12/14 9am-1pm  End Date Wed. 9/26/15</t>
  </si>
  <si>
    <t>Devry University- Start Date: 9/15/2014, End Date: 10/3/2014 Monday, Wednesday, and Friday 9am-1pm</t>
  </si>
  <si>
    <t>Train the Trainer - Start Date Wed. 9/17/14 5-7pm  End Date Wed. 10/1/14 Computer Lab, ROOM 15.</t>
  </si>
  <si>
    <t>Dead Line to get List of Parent contact info (Name, Home address, phone number in excel format)</t>
  </si>
  <si>
    <t>n/a see above line 10 for details</t>
  </si>
  <si>
    <t>Received Parent Database</t>
  </si>
  <si>
    <t>Not yet, their system is down</t>
  </si>
  <si>
    <t>Yes</t>
  </si>
  <si>
    <t>*or school provided labels to have mailers done on site. (Yes or No Answer)</t>
  </si>
  <si>
    <t>Maybe: He wants to send a flyer home with a return receipt to the school</t>
  </si>
  <si>
    <t>Trainers scheduled to do the Mailer. (folding, stuffing and labeling) (What is the date)</t>
  </si>
  <si>
    <t>Date Mailer Sent                                                        (2 Wks before Orientation Date)</t>
  </si>
  <si>
    <t>Emailed school All Call script File Name:</t>
  </si>
  <si>
    <t>Initial All Call Date - One week before</t>
  </si>
  <si>
    <t>Initial  All Call Follow Up</t>
  </si>
  <si>
    <t>Reminder All Call Date</t>
  </si>
  <si>
    <t>Mailer &amp; Supply Budget submitted to LO-Date:</t>
  </si>
  <si>
    <t>First Follow Up Call from Mailer- Llamada Seguimiento de las cartas que mandamos</t>
  </si>
  <si>
    <t>Reminder Follow Up from Mailer - Llamada Recerdatorio</t>
  </si>
  <si>
    <t>Who will do the Follow-Up Call</t>
  </si>
  <si>
    <t>Hortencia</t>
  </si>
  <si>
    <t>Email letter script and Flyer to Alumni (use alumni database)-  Llamada al alumnos y email flyer al alumnos</t>
  </si>
  <si>
    <t>Committees Members</t>
  </si>
  <si>
    <t>Liliana, Maria</t>
  </si>
  <si>
    <t>Martha</t>
  </si>
  <si>
    <t>Hortencia, Sylvia</t>
  </si>
  <si>
    <t>Plan to Contact PTA, Title 1 and School Site Council Representative, Schedule Presentation to their earliest meeting</t>
  </si>
  <si>
    <t>PTA, ELAC,Delac, SSC  Contact Person</t>
  </si>
  <si>
    <t>Bethune alumni : imeldapalacios17272gmail.com  323-677-8670        323-750-4475</t>
  </si>
  <si>
    <t>Claudia Bedolla - SSC Member                                                                        Parent Center 909-397-4451 ext. 2310 : Marielena Ayala &amp; Ronnie York</t>
  </si>
  <si>
    <t>Maria A. Garcia- District Parent Involvement</t>
  </si>
  <si>
    <t>Silvia AlonsoCervantes- PTSA</t>
  </si>
  <si>
    <t>Melissa Meza,                                              Title 1/ELL Coordinator                                 323) 887-5400</t>
  </si>
  <si>
    <t>Diana Guillen, NIU Alumni, SSC member             213) 822-4366</t>
  </si>
  <si>
    <t>PTA, ELAC,Delac, SSC  Contact Person   Date last Contact</t>
  </si>
  <si>
    <t>PTA, ELAC,Delac, SSC, School Board  Next Mtg</t>
  </si>
  <si>
    <t>Back to School Nite Presentation</t>
  </si>
  <si>
    <t>9/10/14                                                                      8:30am - 10:30am PARENT LEADS MTG Education Center's Strategic Room: 800 S. Garey Ave. Pomona CA      
8:30am - 10:30am</t>
  </si>
  <si>
    <t>9/23: Title 1 meeting @8:30am:  Esperanza and other parents will be going to this meeting to ask for the computer class. 9/10  BOARD MTG -7:30 pm Education Center Board Room: 800 S. Garey Ave. Pomona CA</t>
  </si>
  <si>
    <t>9/10/14                                                                      8:30am - 10:30am PARENT LEAD MTG Education Center's Strategic Room: 800 S. Garey Ave. Pomona CA          9/19/14 -                                                        8:30am                                                                                                          TITLE 1 &amp; BAC Parent MTG -Garey HS Library</t>
  </si>
  <si>
    <t>10/8/14  8:30am - 10:30am PARENT LEADS MTG Education Center's Strategic Room: 800 S. Garey Ave. Pomona CA</t>
  </si>
  <si>
    <t>Actual Date Contact PTA, Title 1 and School Site Council Representative</t>
  </si>
  <si>
    <t>They are bearly going to have their elections this week</t>
  </si>
  <si>
    <t>Email Flyer to PTA,  Title 1 and School Site Council</t>
  </si>
  <si>
    <t>Posting a Flyer using #onemillinniu @ NIU Facebook, E-Team Facebook, Trainer's Facebook, Parent Leader Facebook, NIU Webpage,</t>
  </si>
  <si>
    <t>Create and Email Flyer to school</t>
  </si>
  <si>
    <t>Complete date Media Alert (One week prior to grad)</t>
  </si>
  <si>
    <t>Schedule date to Create Press Release or Media Alert</t>
  </si>
  <si>
    <t>Who will complete task</t>
  </si>
  <si>
    <t>Tere</t>
  </si>
  <si>
    <t>Dont have one</t>
  </si>
  <si>
    <t>Use constant contacts for first email (Schedule Date)</t>
  </si>
  <si>
    <t>Use constant contacts for first email (Actual Date Sent)</t>
  </si>
  <si>
    <t>Date email sent to Dignitaries (Schedule Date)</t>
  </si>
  <si>
    <t>Date email sent to Dignitaries (Actual Date Sent)</t>
  </si>
  <si>
    <t>Date email sent to Media          (Schedule Date)</t>
  </si>
  <si>
    <t>Date email sent to Media          (Actual Date Sent)</t>
  </si>
  <si>
    <t>Date followed up on Press Release (using Network Solutions)    (Schedule Date)</t>
  </si>
  <si>
    <t>Date set for Graduation Invite (2 wks Prior. Trainers or designee perform task from office)</t>
  </si>
  <si>
    <t>Date to Follow Up to Invited Dignitaries</t>
  </si>
  <si>
    <t>Date to Follow Up w/ Media Alert</t>
  </si>
  <si>
    <t>Creation of Database</t>
  </si>
  <si>
    <t>Intake of Applications</t>
  </si>
  <si>
    <t>Administration of Entry Matrix - Compilation of Summary Results</t>
  </si>
  <si>
    <t>Sign-in Sheet: update attendance</t>
  </si>
  <si>
    <t>Report-out on class performance</t>
  </si>
  <si>
    <t>Update percent complete on task list - review of students work</t>
  </si>
  <si>
    <t>Teach Course</t>
  </si>
  <si>
    <t>Call absent students</t>
  </si>
  <si>
    <t>CASF Contract Management
Service Provided but not Budgeted</t>
  </si>
  <si>
    <t>Quality Assurance Visits</t>
  </si>
  <si>
    <t>Maintenance of Alumni Database</t>
  </si>
  <si>
    <t>Perparation of Quarterly Reports for CASF Reimbursement</t>
  </si>
  <si>
    <t>Tracking of outreach effors CM Calendars</t>
  </si>
  <si>
    <t>Preparation of Ed/Grad Plan PowerPoint Presentations</t>
  </si>
  <si>
    <t>Securing Graduation Location</t>
  </si>
  <si>
    <t>Update and Maintain NIU Website</t>
  </si>
  <si>
    <t>Prep. Sign-ins - mail hardcopy</t>
  </si>
  <si>
    <t>Mass Email Blasts on Success Stories</t>
  </si>
  <si>
    <t>Prep Grad Videos, TV, Newspaper Coverage, Social Media and Website Promotion</t>
  </si>
  <si>
    <t>Task-Touches By Role Played, By Site = 159</t>
  </si>
  <si>
    <t>Sum Total Action within each ACTIVITY</t>
  </si>
  <si>
    <t>Percentage of Hours
By Role Played, By Site</t>
  </si>
  <si>
    <t>Actual in Delivery of Contract</t>
  </si>
  <si>
    <t>Hours By Role Played, 
By Site</t>
  </si>
  <si>
    <t>Approved CASF Budget Percentages</t>
  </si>
  <si>
    <t>10/6/14 - PLAN:    Coordinate Tmrw Make  Up Session:  Continue calls to alumni, DIS plan: researched &amp; reviewed DIS Options: , Train Esteban, Yuliana9/11 - call jen, spoke w/ patricia- set up connect  ed call9/4 - Sent all call script to Cianii-Bethune email follow up to patriicia 9/3 - schools all call system is down. parent center will make calls. 9/2 - coordinate all call 8/29- sent mou.8/29 -DJ follow up back to school nite. 8/28- DJ prep &amp; coordinate back to school nite w/ Juan Carlos &amp; Estaban.8/26 - Call Juan Carlos table 5-7, ask him abt the parent. Conf call DJ, LO w/Jen Reid &amp; Patricias Navarro , they will try to find funding w/prinipal. sent flyer &amp; db to jen.8/25 - Send MOU. Conference call tues. 8/26 @ 9 am, LO, NR                  8/22/- Called- Not in today. LM 8/21 - DJ sent  follow up email, flyer &amp; conf call request. 8/20/- spoke w/ Jen new coordinator.who replaced amy chou  would like classes asap. Teaser sample class scheduled 8/28 @ 4pm &amp; 7pm .8/18: NR-Asked for our contact and she does not work there any more.</t>
  </si>
  <si>
    <t>10/8 - GOAL: DJ. Change Orientation Date to Tues 10/14/14 - Start Class Date Thur 10/16/14. Contact Jennifer to verify &amp; coordinate, 145 Orientation letters need to be mailed by tmrw. Schedule Hortencia Friday @ 11 to begin follow up calls,  Parent Interest List: Coordinate Flyer w/ Sheena / ACCOMPLISHED:  Spoke w/ Jen, Revised schedule: update site task mgr, send email w/ update: , update calendar, notify Neri to change orientation letter. prep flyr request to send to Sheena &amp; email, Assigned to Hortencia to create Database &amp; make phone calls today.</t>
  </si>
  <si>
    <t>9/4- called principal-left msg, sent f/u email. 8/29 -DJ  follow up back to school nite- Principal Galicia presented video to parents &amp; 13 interested parent signed up, asked Magdalena to create a database &amp; forward to office.   8/28- DJ prep coordinate back to school nite with Magdalena 8/26- Need Joacim to table at back to school nite @ 6pm.  5 min to present latest video, talk abt program. Sign ups. Invite parent, ask joacim parents name tall lady, light skinned, presenters to see if she can help @ table, shadow. 8/21 - Principal Galicia mtg w/LO tues. 8/26/14 @ 10:30am. Spring 2014 HN+T. Fall 2013 PE+T 20 parents @ $190 pd $3,800</t>
  </si>
  <si>
    <t>10/9/14 - Tuesday orientation only 4 showed, called Monica all week unable to connect, Resend follow up email requesting conference call on friday</t>
  </si>
  <si>
    <t>10/9/14 -  Goal: Set up conferenc all w/ Eydee, revise start date, revise flyer, get update from larry board mtg, contact silma FUSD.  Accomplished, left eydee vm &amp; sent follow up email,  called Silma, she gave name of parent oonnect: Brandy Segul, she will contact me today.  set for follow up tmre. 9/30 -DJ spoke with Eydee,  Interest list of 5 people, will share with afterschool parents, will attend FUSD board meeting tmrw nite @6pm . MY Goal: get parents involved from Cypress Elementary &amp; Fontana Middle School, they are closest to cypress center.. 9/26 - Spoke with Silma Navarro, she referred our info to her director as soon as shes gets a response she will forward it to me.  RECOMMENDS:  Attend Board Meeting on Wed 10/1/2014 @ 6PM in the interim. Dont need to be on the agenda, fill out an interest card upon arrival. 9/23 - Spoke with Eydee, Classes will be pushed out as follows: orientation Tues, 10/7 , start date Tues 10/14, end date Thur 11/6, grad date Thursday 11/13 @ fpm. 9/8/14 - Conference Call 9/11//14 @ 11am 9/4 - Sent all call script to Cianii-Bethune email follow up to patriicia 9/3 - schools all call system is down. parent center will make calls. 9/2 - coordinate all call 8/29- sent mou.8/29 -DJ follow up back to school nite. 8/28- DJ prep &amp; coordinate back to school nite w/ Juan Carlos &amp; Estaban.8/26 - Call Juan Carlos table 5-7, ask him abt the parent. Conf call DJ, LO w/Jen Reid &amp; Patricias Navarro , they will try to find funding w/prinipal. sent flyer &amp; db to jen.8/25 - Send MOU. Conference call tues. 8/26 @ 9 am, LO, NR                  8/22/- Called- Not in today. LM 8/21 - DJ sent  follow up email, flyer &amp; conf call request. 8/20/- spoke w/ Jen new coordinator.who replaced amy chou  would like classes asap. Teaser sample class scheduled 8/28 @ 4pm &amp; 7pm .8/18: NR-Asked for our contact and she does not work there any more.</t>
  </si>
  <si>
    <t>9/11/14 - Set for follow up 9/15/14 Emailed recvd from Yesenia as follow:                                                We have received the  MOU and I have forward it to my director.I
 received notice that we will have to wait until this is approved by the
 board before we can meet with the principals and continue with the 
timeline.
I will wait to hear from my director for further steps.
Once
 approved I would want to have a meeting with all 6 site principals and 
their community liaisons so we may begin the process.
Thank you for your patience. </t>
  </si>
  <si>
    <t>10/9/14 - Goal: Send Flyer request to Sheena</t>
  </si>
  <si>
    <t>10/9/14 - Goal: get parent list (150) today.  Accomplished:  Called in am &amp; this afternoon, spoke w/ Marilyn office mgr. emailed both contacts/  Spoke w./ Principal Sims will get us the list tonight.</t>
  </si>
  <si>
    <t>10/9/14 - Goal, get status of number of enrolled from principal haro, disuss changing start date if necessary.  Accomplished: Called twice &amp; sent follow up email twice, set for follow up tmrw</t>
  </si>
  <si>
    <t>10/20/14 - phone call &amp; email to carolina</t>
  </si>
  <si>
    <t>10/20/14 - follow up phone call to veronica &amp; f/u call &amp; email principal altamirano, DJ</t>
  </si>
  <si>
    <t>amy helped us get into OceanView School District</t>
  </si>
  <si>
    <t>8/29 DJ - Called Principal Minjas, spoke w/ Reina shes in a mtg, lm. Send email.</t>
  </si>
  <si>
    <t>8/29 - Called New Principal - Unavailble, send email, NOTE: Winter 2014 under prior principal QSTE 20 parents @ $90, $1800. classes started 2/14/14</t>
  </si>
  <si>
    <t>8/29 - DJ - Called, new principal Alejandro Reed - Principal or office mgr is not in today. Call back monday.</t>
  </si>
  <si>
    <t>3 sessions PE+T prior principal</t>
  </si>
  <si>
    <t>9/25 - Sent follow up email to Beatrice, cc'd principal maravilla &amp; julieta mendoza, giving quotes for both QSTE &amp; Advanced Courses. DJ. Spoke with Beatrice will forward to Principal. Called Julieta, call back after 1 pm . DJ..9/4 - set for follow up on 9/8 &amp; 9/10 8/29 -DJ Follow Up w/Beatrice. Resend MOU she did not receive it. 8/25 - LO will send mou to beatrice to present to principal &amp; board members 8/22- Call back in 20 min. 8/21 DJ-left msg. Follow Up call, must be board approved Next Board Mtg Sept 10 potential for classes starting October ,8/18/14 DJ- Spoke w/ Beatriz, she will relay msg to principal &amp; call us back.  they pd full PE+T -30 parents $5,700. offer $90@ 25 parents $2,250 - 5 parents free</t>
  </si>
  <si>
    <t>8/27 - LO met w/ John - Teachers Union &amp; Claudia - Its a go for Garey. Need to Send MOU</t>
  </si>
  <si>
    <t>8/27/15 - LO met w/ John Teachers Union. will get principals info to send intro package</t>
  </si>
  <si>
    <t>8/21 - DJ Sent flyer to Renee Barbee Nueva Voz</t>
  </si>
  <si>
    <t>Last Yr 20 parents QSTE @ $20</t>
  </si>
  <si>
    <t>Last Yr 20 parents-QSTE @ $20</t>
  </si>
  <si>
    <t>8/22 DJ - Spoke w/ Veronica, gave name of Silvia Cervantez PTA Lead, will call back on monday w/detailed info. Last Yr 30 parents-QSTE @ $20</t>
  </si>
  <si>
    <t>9/30 esl class - tomorrow will get more sign ups. as of now only has 2 interested. Neri quoted $20 - Maria says there is no money in budget parents will have to pay. She will call neri or i tomorrow to give results. not open to so orientation letters.</t>
  </si>
  <si>
    <t>9/26 - Parents will have to pay $25 they have no funding in budget. would like us to present at parent meeting on thurday 8:30, need flyer</t>
  </si>
  <si>
    <t>8/27- Not in budget, will not know funding until October 2014 8/26 - DJCalled. No Anser- Send Follow Up Email, 8/18: NR-Talked to Ms. Martinez, she is interested an wants to see her budget for $90 for 15 parents. Contact her next week.</t>
  </si>
  <si>
    <t>8/27 - Received Email from Juan Perez, principal is unable to fit into budget at this time. Sent follow up email to Amparo Mendoza. 8/26/- snt email to juan perez 8/25 recvd email frm juan perez, school contact. 8/22- DJ 8/21 - DJ Called no answer 8/20/14- DJ called no answer - sent follow up email. 8/18/14 - DJ. Juan Perez. Would like to have new class, gave him the schedule, he will talk to the principal &amp; get back to us.</t>
  </si>
  <si>
    <t>8/22 - DJ- Called Diana &amp; Principal Velasco left msg to call back. 8/20- DJ - Diana has a meeting tmrw w/ Principal Velasco      8/18/14 - DJ-Spoke with Diana Guillen, will talk to Principal Velasco, they do have a little funding avail.  call her back Wed.</t>
  </si>
  <si>
    <t>9/3/14 - called Alex, asked me to resend. follow up tommorrow</t>
  </si>
  <si>
    <t>8/27 - NR Parent Mtg - 9/4/14</t>
  </si>
  <si>
    <t>Summer 2013 30 parents full PE+T</t>
  </si>
  <si>
    <t>8/21 - DJ Sent Initial Contact Email to principal Gonzalez &amp; cc Parent Ramona Alvarez</t>
  </si>
  <si>
    <t>8/21 - DJ Sent Initial Contact Email to Lori Cervantes Community School Liason</t>
  </si>
  <si>
    <t>9/3/14 - called left a message with Monica regarding start up new classes.</t>
  </si>
  <si>
    <t>8/21 - DJ - Called spoke w/Lena will give Lilia unavail will leave msg, send follow up email as well. Last yr @ Monte Vista, PE+T 25 parents @ $190, district pd $4,750</t>
  </si>
  <si>
    <t>8/22 DJ- follow up call to principal. not in yet. 8/21 -DJ - Left voicemail for principal Gonzales</t>
  </si>
  <si>
    <t>8/21 - DJ Left VM for principal Alonzo Last Yr @ Suva, 60 parents -QSTE @ $20</t>
  </si>
  <si>
    <t>9/26 - not in budget, havent had parent interest either.  Discussed quarter possiblity of doing classes, recommended collaborating with surrouinding schools as a parent resource.</t>
  </si>
  <si>
    <t>9/4 - Sent Draft MOU to Beatriz 9/3 - spoke with Beatriz, to facilitate Train the Trainer starting next week. Also she will speak to new principal about continuing new classes, they have a budget. Sent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</si>
</sst>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5" x14ac:knownFonts="1">
    <font>
      <sz val="11"/>
      <color theme="1"/>
      <name val="Calibri"/>
      <family val="2"/>
      <scheme val="minor"/>
    </font>
    <font>
      <sz val="11"/>
      <color theme="1"/>
      <name val="Calibri"/>
      <family val="2"/>
      <scheme val="minor"/>
    </font>
    <font>
      <b/>
      <sz val="10"/>
      <name val="Arial"/>
      <family val="2"/>
    </font>
    <font>
      <b/>
      <sz val="9"/>
      <name val="Arial"/>
      <family val="2"/>
    </font>
    <font>
      <sz val="9"/>
      <name val="Arial"/>
      <family val="2"/>
    </font>
    <font>
      <b/>
      <u/>
      <sz val="10"/>
      <name val="Arial"/>
      <family val="2"/>
    </font>
    <font>
      <sz val="11"/>
      <color rgb="FF000000"/>
      <name val="Calibri"/>
      <family val="2"/>
    </font>
    <font>
      <sz val="12"/>
      <color rgb="FF000000"/>
      <name val="Calibri"/>
      <family val="2"/>
    </font>
    <font>
      <sz val="12"/>
      <name val="Arial"/>
      <family val="2"/>
    </font>
    <font>
      <b/>
      <sz val="14"/>
      <name val="Arial"/>
      <family val="2"/>
    </font>
    <font>
      <strike/>
      <sz val="10"/>
      <name val="Arial"/>
      <family val="2"/>
    </font>
    <font>
      <sz val="10"/>
      <name val="Arial"/>
      <family val="2"/>
    </font>
    <font>
      <sz val="14"/>
      <name val="Arial"/>
      <family val="2"/>
    </font>
    <font>
      <sz val="14"/>
      <color rgb="FF000000"/>
      <name val="Calibri"/>
      <family val="2"/>
    </font>
    <font>
      <b/>
      <sz val="12"/>
      <color rgb="FF000000"/>
      <name val="Calibri"/>
      <family val="2"/>
    </font>
    <font>
      <b/>
      <sz val="11"/>
      <color rgb="FF000000"/>
      <name val="Calibri"/>
      <family val="2"/>
    </font>
    <font>
      <sz val="10"/>
      <color rgb="FF000000"/>
      <name val="Arial"/>
      <family val="2"/>
    </font>
    <font>
      <u/>
      <sz val="10"/>
      <name val="Arial"/>
      <family val="2"/>
    </font>
    <font>
      <sz val="12"/>
      <color rgb="FF008000"/>
      <name val="Calibri"/>
      <family val="2"/>
    </font>
    <font>
      <sz val="11"/>
      <color rgb="FF008000"/>
      <name val="Calibri"/>
      <family val="2"/>
    </font>
    <font>
      <b/>
      <u/>
      <sz val="12"/>
      <color rgb="FF008000"/>
      <name val="Calibri"/>
      <family val="2"/>
    </font>
    <font>
      <b/>
      <sz val="12"/>
      <color theme="0" tint="-0.14999847407452621"/>
      <name val="Calibri"/>
      <family val="2"/>
    </font>
    <font>
      <b/>
      <sz val="10"/>
      <color theme="1"/>
      <name val="Arial"/>
      <family val="2"/>
    </font>
    <font>
      <b/>
      <sz val="11"/>
      <color theme="1"/>
      <name val="Arial"/>
      <family val="2"/>
    </font>
    <font>
      <sz val="11"/>
      <color theme="1"/>
      <name val="Calibri"/>
      <family val="2"/>
    </font>
    <font>
      <sz val="12"/>
      <color theme="1"/>
      <name val="Calibri"/>
      <family val="2"/>
    </font>
    <font>
      <u/>
      <sz val="10"/>
      <color theme="1"/>
      <name val="Arial"/>
      <family val="2"/>
    </font>
    <font>
      <sz val="10"/>
      <color theme="1"/>
      <name val="Arial"/>
      <family val="2"/>
    </font>
    <font>
      <sz val="12"/>
      <color theme="1"/>
      <name val="Arial"/>
      <family val="2"/>
    </font>
    <font>
      <sz val="11"/>
      <color theme="1"/>
      <name val="Arial"/>
      <family val="2"/>
    </font>
    <font>
      <sz val="6"/>
      <color theme="1"/>
      <name val="Arial"/>
      <family val="2"/>
    </font>
    <font>
      <sz val="14"/>
      <color theme="1"/>
      <name val="Arial"/>
      <family val="2"/>
    </font>
    <font>
      <sz val="9"/>
      <color theme="1"/>
      <name val="Arial"/>
      <family val="2"/>
    </font>
    <font>
      <sz val="7"/>
      <color theme="1"/>
      <name val="Arial"/>
      <family val="2"/>
    </font>
    <font>
      <b/>
      <sz val="7"/>
      <color theme="1"/>
      <name val="Arial"/>
      <family val="2"/>
    </font>
  </fonts>
  <fills count="6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
      <patternFill patternType="solid">
        <fgColor rgb="FFFFFF00"/>
        <bgColor rgb="FFFFFF00"/>
      </patternFill>
    </fill>
    <fill>
      <patternFill patternType="solid">
        <fgColor rgb="FFDAEEF3"/>
        <bgColor rgb="FFDAEEF3"/>
      </patternFill>
    </fill>
    <fill>
      <patternFill patternType="solid">
        <fgColor rgb="FFBF9000"/>
        <bgColor rgb="FFBF9000"/>
      </patternFill>
    </fill>
    <fill>
      <patternFill patternType="solid">
        <fgColor rgb="FFF4CCCC"/>
        <bgColor rgb="FFF4CCCC"/>
      </patternFill>
    </fill>
    <fill>
      <patternFill patternType="solid">
        <fgColor rgb="FFFFF2CC"/>
        <bgColor rgb="FFFFF2CC"/>
      </patternFill>
    </fill>
    <fill>
      <patternFill patternType="solid">
        <fgColor rgb="FF00FF00"/>
        <bgColor rgb="FF00FF00"/>
      </patternFill>
    </fill>
    <fill>
      <patternFill patternType="solid">
        <fgColor rgb="FF8E7CC3"/>
        <bgColor rgb="FF8E7CC3"/>
      </patternFill>
    </fill>
    <fill>
      <patternFill patternType="solid">
        <fgColor rgb="FF00FFFF"/>
        <bgColor rgb="FF00FFFF"/>
      </patternFill>
    </fill>
    <fill>
      <patternFill patternType="solid">
        <fgColor rgb="FF4A86E8"/>
        <bgColor rgb="FF4A86E8"/>
      </patternFill>
    </fill>
    <fill>
      <patternFill patternType="solid">
        <fgColor rgb="FF666666"/>
        <bgColor rgb="FF666666"/>
      </patternFill>
    </fill>
    <fill>
      <patternFill patternType="solid">
        <fgColor rgb="FFFF00FF"/>
        <bgColor rgb="FFFF00FF"/>
      </patternFill>
    </fill>
    <fill>
      <patternFill patternType="solid">
        <fgColor rgb="FFFF9900"/>
        <bgColor rgb="FFFF9900"/>
      </patternFill>
    </fill>
    <fill>
      <patternFill patternType="solid">
        <fgColor rgb="FFB4A7D6"/>
        <bgColor rgb="FFB4A7D6"/>
      </patternFill>
    </fill>
    <fill>
      <patternFill patternType="solid">
        <fgColor rgb="FF90FF07"/>
        <bgColor rgb="FF90FF07"/>
      </patternFill>
    </fill>
    <fill>
      <patternFill patternType="solid">
        <fgColor rgb="FFFFD966"/>
        <bgColor rgb="FFFFD966"/>
      </patternFill>
    </fill>
    <fill>
      <patternFill patternType="solid">
        <fgColor rgb="FFC6D9F0"/>
        <bgColor rgb="FFC6D9F0"/>
      </patternFill>
    </fill>
    <fill>
      <patternFill patternType="solid">
        <fgColor rgb="FFC27BA0"/>
        <bgColor rgb="FFC27BA0"/>
      </patternFill>
    </fill>
    <fill>
      <patternFill patternType="solid">
        <fgColor rgb="FFFFFF00"/>
        <bgColor indexed="64"/>
      </patternFill>
    </fill>
    <fill>
      <patternFill patternType="solid">
        <fgColor rgb="FF99CCFF"/>
        <bgColor rgb="FF99CCFF"/>
      </patternFill>
    </fill>
    <fill>
      <patternFill patternType="solid">
        <fgColor rgb="FF6FA8DC"/>
        <bgColor rgb="FF6FA8DC"/>
      </patternFill>
    </fill>
    <fill>
      <patternFill patternType="solid">
        <fgColor rgb="FFC9DAF8"/>
        <bgColor rgb="FFC9DAF8"/>
      </patternFill>
    </fill>
    <fill>
      <patternFill patternType="solid">
        <fgColor rgb="FFD5A6BD"/>
        <bgColor rgb="FFD5A6BD"/>
      </patternFill>
    </fill>
    <fill>
      <patternFill patternType="solid">
        <fgColor rgb="FFF3F3F3"/>
        <bgColor rgb="FFF3F3F3"/>
      </patternFill>
    </fill>
    <fill>
      <patternFill patternType="solid">
        <fgColor rgb="FFCFE2F3"/>
        <bgColor rgb="FFCFE2F3"/>
      </patternFill>
    </fill>
    <fill>
      <patternFill patternType="solid">
        <fgColor rgb="FF92D050"/>
        <bgColor rgb="FF92D050"/>
      </patternFill>
    </fill>
    <fill>
      <patternFill patternType="solid">
        <fgColor rgb="FFFF0000"/>
        <bgColor rgb="FFFF0000"/>
      </patternFill>
    </fill>
    <fill>
      <patternFill patternType="solid">
        <fgColor rgb="FFD9D2E9"/>
        <bgColor rgb="FFD9D2E9"/>
      </patternFill>
    </fill>
    <fill>
      <patternFill patternType="solid">
        <fgColor rgb="FFFBD4B4"/>
        <bgColor rgb="FFFBD4B4"/>
      </patternFill>
    </fill>
    <fill>
      <patternFill patternType="solid">
        <fgColor rgb="FF33CCCC"/>
        <bgColor rgb="FF33CCCC"/>
      </patternFill>
    </fill>
    <fill>
      <patternFill patternType="solid">
        <fgColor rgb="FFEAD1DC"/>
        <bgColor rgb="FFEAD1DC"/>
      </patternFill>
    </fill>
    <fill>
      <patternFill patternType="solid">
        <fgColor rgb="FFCCFFCC"/>
        <bgColor rgb="FFCCFFCC"/>
      </patternFill>
    </fill>
    <fill>
      <patternFill patternType="solid">
        <fgColor theme="0"/>
        <bgColor rgb="FFCCFFCC"/>
      </patternFill>
    </fill>
    <fill>
      <patternFill patternType="solid">
        <fgColor theme="0"/>
        <bgColor rgb="FFEAD1DC"/>
      </patternFill>
    </fill>
    <fill>
      <patternFill patternType="solid">
        <fgColor theme="5" tint="0.59999389629810485"/>
        <bgColor rgb="FFCCFFCC"/>
      </patternFill>
    </fill>
    <fill>
      <patternFill patternType="solid">
        <fgColor theme="0" tint="-0.14999847407452621"/>
        <bgColor rgb="FFCCFFCC"/>
      </patternFill>
    </fill>
    <fill>
      <patternFill patternType="solid">
        <fgColor theme="1"/>
        <bgColor indexed="64"/>
      </patternFill>
    </fill>
    <fill>
      <patternFill patternType="solid">
        <fgColor theme="1"/>
        <bgColor rgb="FFFFFFFF"/>
      </patternFill>
    </fill>
    <fill>
      <patternFill patternType="solid">
        <fgColor theme="1"/>
        <bgColor rgb="FFFBD4B4"/>
      </patternFill>
    </fill>
    <fill>
      <patternFill patternType="solid">
        <fgColor theme="1"/>
        <bgColor rgb="FFFF0000"/>
      </patternFill>
    </fill>
    <fill>
      <patternFill patternType="solid">
        <fgColor theme="1"/>
        <bgColor rgb="FFFFFF00"/>
      </patternFill>
    </fill>
    <fill>
      <patternFill patternType="solid">
        <fgColor theme="1"/>
        <bgColor rgb="FF666666"/>
      </patternFill>
    </fill>
    <fill>
      <patternFill patternType="solid">
        <fgColor theme="1"/>
        <bgColor rgb="FFC27BA0"/>
      </patternFill>
    </fill>
    <fill>
      <patternFill patternType="solid">
        <fgColor theme="1"/>
        <bgColor rgb="FFC6D9F0"/>
      </patternFill>
    </fill>
    <fill>
      <patternFill patternType="solid">
        <fgColor theme="1"/>
        <bgColor rgb="FFDAEEF3"/>
      </patternFill>
    </fill>
    <fill>
      <patternFill patternType="solid">
        <fgColor theme="1"/>
        <bgColor rgb="FFBF9000"/>
      </patternFill>
    </fill>
    <fill>
      <patternFill patternType="solid">
        <fgColor theme="1"/>
        <bgColor rgb="FFF4CCCC"/>
      </patternFill>
    </fill>
    <fill>
      <patternFill patternType="solid">
        <fgColor theme="1"/>
        <bgColor rgb="FFFFF2CC"/>
      </patternFill>
    </fill>
    <fill>
      <patternFill patternType="solid">
        <fgColor theme="1"/>
        <bgColor rgb="FF00FF00"/>
      </patternFill>
    </fill>
    <fill>
      <patternFill patternType="solid">
        <fgColor theme="1"/>
        <bgColor rgb="FF8E7CC3"/>
      </patternFill>
    </fill>
    <fill>
      <patternFill patternType="solid">
        <fgColor theme="1"/>
        <bgColor rgb="FF00FFFF"/>
      </patternFill>
    </fill>
    <fill>
      <patternFill patternType="solid">
        <fgColor theme="1"/>
        <bgColor rgb="FF3C78D8"/>
      </patternFill>
    </fill>
    <fill>
      <patternFill patternType="solid">
        <fgColor theme="1"/>
        <bgColor rgb="FF6FA8DC"/>
      </patternFill>
    </fill>
    <fill>
      <patternFill patternType="solid">
        <fgColor theme="1"/>
        <bgColor rgb="FFC9DAF8"/>
      </patternFill>
    </fill>
    <fill>
      <patternFill patternType="solid">
        <fgColor theme="1"/>
        <bgColor rgb="FFFF00FF"/>
      </patternFill>
    </fill>
    <fill>
      <patternFill patternType="solid">
        <fgColor theme="1"/>
        <bgColor rgb="FFFF9900"/>
      </patternFill>
    </fill>
    <fill>
      <patternFill patternType="solid">
        <fgColor theme="1"/>
        <bgColor rgb="FFB4A7D6"/>
      </patternFill>
    </fill>
    <fill>
      <patternFill patternType="solid">
        <fgColor theme="1"/>
        <bgColor rgb="FF90FF07"/>
      </patternFill>
    </fill>
    <fill>
      <patternFill patternType="solid">
        <fgColor theme="1"/>
        <bgColor rgb="FFFFD966"/>
      </patternFill>
    </fill>
    <fill>
      <patternFill patternType="solid">
        <fgColor theme="1"/>
        <bgColor rgb="FF8DB3E2"/>
      </patternFill>
    </fill>
    <fill>
      <patternFill patternType="solid">
        <fgColor theme="1"/>
        <bgColor rgb="FFF3F3F3"/>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59">
    <xf numFmtId="0" fontId="0" fillId="0" borderId="0" xfId="0"/>
    <xf numFmtId="0" fontId="0" fillId="0" borderId="0" xfId="0" applyAlignment="1">
      <alignment horizontal="center"/>
    </xf>
    <xf numFmtId="0" fontId="0" fillId="0" borderId="3" xfId="0" applyBorder="1" applyAlignment="1">
      <alignment horizontal="center" wrapText="1"/>
    </xf>
    <xf numFmtId="0" fontId="3" fillId="4" borderId="0" xfId="0" applyFont="1" applyFill="1" applyBorder="1" applyAlignment="1">
      <alignment wrapText="1"/>
    </xf>
    <xf numFmtId="0" fontId="2" fillId="0" borderId="5" xfId="0" applyFont="1" applyBorder="1" applyAlignment="1">
      <alignment wrapText="1"/>
    </xf>
    <xf numFmtId="0" fontId="3" fillId="0" borderId="5" xfId="0" applyFont="1" applyBorder="1" applyAlignment="1">
      <alignment horizontal="center" wrapText="1"/>
    </xf>
    <xf numFmtId="0" fontId="4" fillId="5" borderId="6" xfId="0" applyFont="1" applyFill="1" applyBorder="1" applyAlignment="1">
      <alignment horizontal="center"/>
    </xf>
    <xf numFmtId="0" fontId="4" fillId="5" borderId="7" xfId="0" applyFont="1" applyFill="1" applyBorder="1" applyAlignment="1">
      <alignment horizontal="center"/>
    </xf>
    <xf numFmtId="0" fontId="3" fillId="6" borderId="7" xfId="0" applyFont="1" applyFill="1" applyBorder="1" applyAlignment="1">
      <alignment horizontal="center" wrapText="1"/>
    </xf>
    <xf numFmtId="0" fontId="3" fillId="7" borderId="8" xfId="0" applyFont="1" applyFill="1" applyBorder="1" applyAlignment="1">
      <alignment horizontal="center" wrapText="1"/>
    </xf>
    <xf numFmtId="0" fontId="3" fillId="8" borderId="7" xfId="0" applyFont="1" applyFill="1" applyBorder="1" applyAlignment="1">
      <alignment horizontal="center" wrapText="1"/>
    </xf>
    <xf numFmtId="0" fontId="3" fillId="9" borderId="7" xfId="0" applyFont="1" applyFill="1" applyBorder="1" applyAlignment="1">
      <alignment horizontal="center" wrapText="1"/>
    </xf>
    <xf numFmtId="0" fontId="3" fillId="12" borderId="8" xfId="0" applyFont="1" applyFill="1" applyBorder="1" applyAlignment="1">
      <alignment horizontal="center" wrapText="1"/>
    </xf>
    <xf numFmtId="0" fontId="3" fillId="13" borderId="9" xfId="0" applyFont="1" applyFill="1" applyBorder="1" applyAlignment="1">
      <alignment horizontal="center" vertical="center" wrapText="1"/>
    </xf>
    <xf numFmtId="0" fontId="3" fillId="14" borderId="0" xfId="0" applyFont="1" applyFill="1" applyBorder="1" applyAlignment="1">
      <alignment horizontal="center" vertical="center" wrapText="1"/>
    </xf>
    <xf numFmtId="0" fontId="3" fillId="13" borderId="8" xfId="0" applyFont="1" applyFill="1" applyBorder="1" applyAlignment="1">
      <alignment horizontal="center" wrapText="1"/>
    </xf>
    <xf numFmtId="0" fontId="3" fillId="13" borderId="10" xfId="0" applyFont="1" applyFill="1" applyBorder="1" applyAlignment="1">
      <alignment horizontal="center" wrapText="1"/>
    </xf>
    <xf numFmtId="0" fontId="3" fillId="13" borderId="11" xfId="0" applyFont="1" applyFill="1" applyBorder="1" applyAlignment="1">
      <alignment horizontal="center" vertical="center" wrapText="1"/>
    </xf>
    <xf numFmtId="0" fontId="3" fillId="13" borderId="12"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12" borderId="10" xfId="0" applyFont="1" applyFill="1" applyBorder="1" applyAlignment="1">
      <alignment horizontal="center"/>
    </xf>
    <xf numFmtId="0" fontId="3" fillId="12" borderId="6" xfId="0" applyFont="1" applyFill="1" applyBorder="1" applyAlignment="1">
      <alignment horizontal="center"/>
    </xf>
    <xf numFmtId="0" fontId="3" fillId="7" borderId="10" xfId="0" applyFont="1" applyFill="1" applyBorder="1" applyAlignment="1">
      <alignment horizontal="center" wrapText="1"/>
    </xf>
    <xf numFmtId="0" fontId="3" fillId="19" borderId="6" xfId="0" applyFont="1" applyFill="1" applyBorder="1" applyAlignment="1">
      <alignment horizontal="center"/>
    </xf>
    <xf numFmtId="0" fontId="3" fillId="21" borderId="6" xfId="0" applyFont="1" applyFill="1" applyBorder="1" applyAlignment="1">
      <alignment horizontal="center"/>
    </xf>
    <xf numFmtId="0" fontId="4" fillId="0" borderId="0" xfId="0" applyFont="1" applyBorder="1"/>
    <xf numFmtId="0" fontId="3" fillId="0" borderId="0" xfId="0" applyFont="1" applyBorder="1"/>
    <xf numFmtId="0" fontId="5" fillId="22" borderId="13" xfId="0" applyFont="1" applyFill="1" applyBorder="1" applyAlignment="1">
      <alignment horizontal="center" wrapText="1"/>
    </xf>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6" fillId="4" borderId="12" xfId="0" applyFont="1" applyFill="1" applyBorder="1" applyAlignment="1">
      <alignment horizontal="center" wrapText="1"/>
    </xf>
    <xf numFmtId="0" fontId="7" fillId="23" borderId="17" xfId="0" applyFont="1" applyFill="1" applyBorder="1" applyAlignment="1">
      <alignment horizontal="center" wrapText="1"/>
    </xf>
    <xf numFmtId="0" fontId="8" fillId="5" borderId="7" xfId="0" applyFont="1" applyFill="1" applyBorder="1" applyAlignment="1">
      <alignment horizontal="center" wrapText="1"/>
    </xf>
    <xf numFmtId="0" fontId="8" fillId="6" borderId="7" xfId="0" applyFont="1" applyFill="1" applyBorder="1" applyAlignment="1">
      <alignment horizontal="center"/>
    </xf>
    <xf numFmtId="0" fontId="8" fillId="7" borderId="8" xfId="0" applyFont="1" applyFill="1" applyBorder="1" applyAlignment="1">
      <alignment horizontal="center" wrapText="1"/>
    </xf>
    <xf numFmtId="0" fontId="8" fillId="8" borderId="7" xfId="0" applyFont="1" applyFill="1" applyBorder="1" applyAlignment="1">
      <alignment horizontal="center" wrapText="1"/>
    </xf>
    <xf numFmtId="0" fontId="8" fillId="9" borderId="7" xfId="0" applyFont="1" applyFill="1" applyBorder="1" applyAlignment="1">
      <alignment horizontal="center" wrapText="1"/>
    </xf>
    <xf numFmtId="0" fontId="0" fillId="12" borderId="8" xfId="0" applyFont="1" applyFill="1" applyBorder="1" applyAlignment="1">
      <alignment horizontal="center" wrapText="1"/>
    </xf>
    <xf numFmtId="0" fontId="3" fillId="13" borderId="19" xfId="0" applyFont="1" applyFill="1" applyBorder="1" applyAlignment="1">
      <alignment horizontal="center" vertical="center" wrapText="1"/>
    </xf>
    <xf numFmtId="0" fontId="9" fillId="14" borderId="0" xfId="0" applyFont="1" applyFill="1" applyBorder="1" applyAlignment="1">
      <alignment horizontal="center" wrapText="1"/>
    </xf>
    <xf numFmtId="0" fontId="4" fillId="6" borderId="7" xfId="0" applyFont="1" applyFill="1" applyBorder="1" applyAlignment="1">
      <alignment horizontal="center" wrapText="1"/>
    </xf>
    <xf numFmtId="0" fontId="8" fillId="25" borderId="8" xfId="0" applyFont="1" applyFill="1" applyBorder="1" applyAlignment="1">
      <alignment horizontal="center"/>
    </xf>
    <xf numFmtId="0" fontId="8" fillId="25" borderId="6" xfId="0" applyFont="1" applyFill="1" applyBorder="1" applyAlignment="1">
      <alignment horizontal="center"/>
    </xf>
    <xf numFmtId="0" fontId="3" fillId="13" borderId="18" xfId="0" applyFont="1" applyFill="1" applyBorder="1" applyAlignment="1">
      <alignment horizontal="center" vertical="center" wrapText="1"/>
    </xf>
    <xf numFmtId="0" fontId="3" fillId="13" borderId="20" xfId="0" applyFont="1" applyFill="1" applyBorder="1" applyAlignment="1">
      <alignment horizontal="center" vertical="center" wrapText="1"/>
    </xf>
    <xf numFmtId="0" fontId="0" fillId="5" borderId="17" xfId="0" applyFont="1" applyFill="1" applyBorder="1" applyAlignment="1">
      <alignment horizontal="center" wrapText="1"/>
    </xf>
    <xf numFmtId="0" fontId="0" fillId="5" borderId="17" xfId="0" applyFont="1" applyFill="1" applyBorder="1" applyAlignment="1">
      <alignment horizontal="left" wrapText="1"/>
    </xf>
    <xf numFmtId="0" fontId="10" fillId="5" borderId="17" xfId="0" applyFont="1" applyFill="1" applyBorder="1" applyAlignment="1">
      <alignment horizontal="center" wrapText="1"/>
    </xf>
    <xf numFmtId="0" fontId="0" fillId="5" borderId="17" xfId="0" applyFont="1" applyFill="1" applyBorder="1" applyAlignment="1">
      <alignment wrapText="1"/>
    </xf>
    <xf numFmtId="0" fontId="0" fillId="5" borderId="18" xfId="0" applyFont="1" applyFill="1" applyBorder="1" applyAlignment="1">
      <alignment horizontal="center" wrapText="1"/>
    </xf>
    <xf numFmtId="0" fontId="0" fillId="12" borderId="10" xfId="0" applyFont="1" applyFill="1" applyBorder="1" applyAlignment="1">
      <alignment horizontal="center" wrapText="1"/>
    </xf>
    <xf numFmtId="0" fontId="0" fillId="12" borderId="6" xfId="0" applyFont="1" applyFill="1" applyBorder="1" applyAlignment="1">
      <alignment horizontal="center" wrapText="1"/>
    </xf>
    <xf numFmtId="0" fontId="0" fillId="12" borderId="20" xfId="0" applyFont="1" applyFill="1" applyBorder="1" applyAlignment="1">
      <alignment horizontal="center" wrapText="1"/>
    </xf>
    <xf numFmtId="0" fontId="0" fillId="8" borderId="19" xfId="0" applyFont="1" applyFill="1" applyBorder="1" applyAlignment="1">
      <alignment horizontal="center" wrapText="1"/>
    </xf>
    <xf numFmtId="0" fontId="0" fillId="7" borderId="7" xfId="0" applyFont="1" applyFill="1" applyBorder="1" applyAlignment="1">
      <alignment horizontal="center" wrapText="1"/>
    </xf>
    <xf numFmtId="0" fontId="0" fillId="18" borderId="17" xfId="0" applyFont="1" applyFill="1" applyBorder="1" applyAlignment="1">
      <alignment horizontal="center" wrapText="1"/>
    </xf>
    <xf numFmtId="0" fontId="0" fillId="19" borderId="17" xfId="0" applyFont="1" applyFill="1" applyBorder="1" applyAlignment="1">
      <alignment horizontal="center" wrapText="1"/>
    </xf>
    <xf numFmtId="0" fontId="8" fillId="21" borderId="6" xfId="0" applyFont="1" applyFill="1" applyBorder="1" applyAlignment="1">
      <alignment horizontal="center" wrapText="1"/>
    </xf>
    <xf numFmtId="0" fontId="11" fillId="0" borderId="0" xfId="0" applyFont="1" applyBorder="1" applyAlignment="1"/>
    <xf numFmtId="0" fontId="0" fillId="0" borderId="0" xfId="0" applyFont="1" applyBorder="1" applyAlignment="1"/>
    <xf numFmtId="0" fontId="0" fillId="0" borderId="21" xfId="0" applyBorder="1" applyAlignment="1">
      <alignment horizontal="center" wrapText="1"/>
    </xf>
    <xf numFmtId="0" fontId="6" fillId="4" borderId="5" xfId="0" applyFont="1" applyFill="1" applyBorder="1" applyAlignment="1">
      <alignment horizontal="center" vertical="center" wrapText="1"/>
    </xf>
    <xf numFmtId="0" fontId="7" fillId="20" borderId="6" xfId="0" applyFont="1" applyFill="1" applyBorder="1" applyAlignment="1">
      <alignment horizontal="center" vertical="center" wrapText="1"/>
    </xf>
    <xf numFmtId="0" fontId="6" fillId="20" borderId="7" xfId="0" applyFont="1" applyFill="1" applyBorder="1" applyAlignment="1">
      <alignment horizontal="center" vertical="center" wrapText="1"/>
    </xf>
    <xf numFmtId="0" fontId="0" fillId="5" borderId="7" xfId="0" applyFont="1" applyFill="1" applyBorder="1" applyAlignment="1">
      <alignment horizontal="center" wrapText="1"/>
    </xf>
    <xf numFmtId="0" fontId="0" fillId="10" borderId="7" xfId="0" applyFont="1" applyFill="1" applyBorder="1" applyAlignment="1">
      <alignment horizontal="center" wrapText="1"/>
    </xf>
    <xf numFmtId="0" fontId="0" fillId="14" borderId="17" xfId="0" applyFont="1" applyFill="1" applyBorder="1" applyAlignment="1">
      <alignment horizontal="center" wrapText="1"/>
    </xf>
    <xf numFmtId="0" fontId="0" fillId="5" borderId="7" xfId="0" applyFont="1" applyFill="1" applyBorder="1" applyAlignment="1">
      <alignment wrapText="1"/>
    </xf>
    <xf numFmtId="0" fontId="0" fillId="0" borderId="0" xfId="0" applyFont="1" applyBorder="1"/>
    <xf numFmtId="0" fontId="0" fillId="4" borderId="17" xfId="0" applyFont="1" applyFill="1" applyBorder="1" applyAlignment="1">
      <alignment horizontal="center"/>
    </xf>
    <xf numFmtId="0" fontId="0" fillId="4" borderId="17" xfId="0" applyFont="1" applyFill="1" applyBorder="1" applyAlignment="1">
      <alignment horizontal="center" wrapText="1"/>
    </xf>
    <xf numFmtId="0" fontId="0" fillId="0" borderId="7" xfId="0" applyFont="1" applyBorder="1" applyAlignment="1">
      <alignment horizontal="center" wrapText="1"/>
    </xf>
    <xf numFmtId="0" fontId="0" fillId="0" borderId="7" xfId="0" applyFont="1" applyBorder="1" applyAlignment="1">
      <alignment horizontal="center"/>
    </xf>
    <xf numFmtId="0" fontId="0" fillId="4" borderId="7" xfId="0" applyFont="1" applyFill="1" applyBorder="1" applyAlignment="1">
      <alignment horizontal="center"/>
    </xf>
    <xf numFmtId="0" fontId="0" fillId="5" borderId="7" xfId="0" applyFont="1" applyFill="1" applyBorder="1" applyAlignment="1">
      <alignment horizontal="center"/>
    </xf>
    <xf numFmtId="0" fontId="0" fillId="4" borderId="7" xfId="0" applyFont="1" applyFill="1" applyBorder="1"/>
    <xf numFmtId="0" fontId="0" fillId="14" borderId="17" xfId="0" applyFont="1" applyFill="1" applyBorder="1" applyAlignment="1">
      <alignment horizontal="center"/>
    </xf>
    <xf numFmtId="0" fontId="0" fillId="4" borderId="7" xfId="0" applyFont="1" applyFill="1" applyBorder="1" applyAlignment="1">
      <alignment horizontal="center" wrapText="1"/>
    </xf>
    <xf numFmtId="0" fontId="0" fillId="0" borderId="17" xfId="0" applyFont="1" applyBorder="1" applyAlignment="1">
      <alignment horizontal="center"/>
    </xf>
    <xf numFmtId="0" fontId="0" fillId="0" borderId="17" xfId="0" applyFont="1" applyBorder="1"/>
    <xf numFmtId="0" fontId="0" fillId="0" borderId="7" xfId="0" applyFont="1" applyBorder="1"/>
    <xf numFmtId="0" fontId="0" fillId="4" borderId="17" xfId="0" applyFont="1" applyFill="1" applyBorder="1"/>
    <xf numFmtId="0" fontId="0" fillId="0" borderId="17" xfId="0" applyFont="1" applyBorder="1" applyAlignment="1">
      <alignment wrapText="1"/>
    </xf>
    <xf numFmtId="0" fontId="0" fillId="0" borderId="7" xfId="0" applyFont="1" applyBorder="1" applyAlignment="1">
      <alignment wrapText="1"/>
    </xf>
    <xf numFmtId="0" fontId="0" fillId="21" borderId="7" xfId="0" applyFont="1" applyFill="1" applyBorder="1"/>
    <xf numFmtId="0" fontId="7" fillId="26" borderId="6" xfId="0" applyFont="1" applyFill="1" applyBorder="1" applyAlignment="1">
      <alignment horizontal="center" vertical="center"/>
    </xf>
    <xf numFmtId="0" fontId="6" fillId="26" borderId="7" xfId="0" applyFont="1" applyFill="1" applyBorder="1" applyAlignment="1">
      <alignment horizontal="center" vertical="center"/>
    </xf>
    <xf numFmtId="0" fontId="0" fillId="26" borderId="7" xfId="0" applyFont="1" applyFill="1" applyBorder="1" applyAlignment="1">
      <alignment horizontal="center" wrapText="1"/>
    </xf>
    <xf numFmtId="0" fontId="0" fillId="26" borderId="7" xfId="0" applyFont="1" applyFill="1" applyBorder="1" applyAlignment="1">
      <alignment wrapText="1"/>
    </xf>
    <xf numFmtId="0" fontId="11" fillId="26" borderId="7" xfId="0" applyFont="1" applyFill="1" applyBorder="1" applyAlignment="1"/>
    <xf numFmtId="0" fontId="0" fillId="26" borderId="7" xfId="0" applyFont="1" applyFill="1" applyBorder="1" applyAlignment="1">
      <alignment horizontal="center"/>
    </xf>
    <xf numFmtId="0" fontId="0" fillId="26" borderId="7" xfId="0" applyFont="1" applyFill="1" applyBorder="1"/>
    <xf numFmtId="0" fontId="11" fillId="26" borderId="0" xfId="0" applyFont="1" applyFill="1" applyBorder="1"/>
    <xf numFmtId="0" fontId="0" fillId="26" borderId="0" xfId="0" applyFont="1" applyFill="1" applyBorder="1"/>
    <xf numFmtId="0" fontId="7" fillId="20" borderId="6" xfId="0" applyFont="1" applyFill="1" applyBorder="1" applyAlignment="1">
      <alignment horizontal="center" vertical="center"/>
    </xf>
    <xf numFmtId="0" fontId="6" fillId="20" borderId="17" xfId="0" applyFont="1" applyFill="1" applyBorder="1" applyAlignment="1">
      <alignment horizontal="center" vertical="center"/>
    </xf>
    <xf numFmtId="0" fontId="0" fillId="21" borderId="7" xfId="0" applyFont="1" applyFill="1" applyBorder="1" applyAlignment="1">
      <alignment horizontal="center"/>
    </xf>
    <xf numFmtId="0" fontId="6" fillId="20" borderId="8" xfId="0" applyFont="1" applyFill="1" applyBorder="1" applyAlignment="1">
      <alignment horizontal="center" vertical="center"/>
    </xf>
    <xf numFmtId="0" fontId="0" fillId="27" borderId="7" xfId="0" applyFont="1" applyFill="1" applyBorder="1" applyAlignment="1">
      <alignment horizontal="center" wrapText="1"/>
    </xf>
    <xf numFmtId="0" fontId="0" fillId="27" borderId="17" xfId="0" applyFont="1" applyFill="1" applyBorder="1" applyAlignment="1">
      <alignment horizontal="center" wrapText="1"/>
    </xf>
    <xf numFmtId="0" fontId="0" fillId="14" borderId="7" xfId="0" applyFont="1" applyFill="1" applyBorder="1"/>
    <xf numFmtId="0" fontId="0" fillId="0" borderId="17" xfId="0" applyFont="1" applyBorder="1" applyAlignment="1">
      <alignment horizontal="center" wrapText="1"/>
    </xf>
    <xf numFmtId="0" fontId="0" fillId="4" borderId="7" xfId="0" applyFont="1" applyFill="1" applyBorder="1" applyAlignment="1">
      <alignment wrapText="1"/>
    </xf>
    <xf numFmtId="0" fontId="0" fillId="21" borderId="7" xfId="0" applyFont="1" applyFill="1" applyBorder="1" applyAlignment="1">
      <alignment wrapText="1"/>
    </xf>
    <xf numFmtId="0" fontId="7" fillId="28" borderId="6" xfId="0" applyFont="1" applyFill="1" applyBorder="1" applyAlignment="1">
      <alignment horizontal="center" vertical="center" wrapText="1"/>
    </xf>
    <xf numFmtId="0" fontId="6" fillId="28" borderId="8" xfId="0" applyFont="1" applyFill="1" applyBorder="1" applyAlignment="1">
      <alignment horizontal="center" vertical="center" wrapText="1"/>
    </xf>
    <xf numFmtId="0" fontId="0" fillId="0" borderId="8" xfId="0" applyFont="1" applyBorder="1" applyAlignment="1">
      <alignment horizontal="center"/>
    </xf>
    <xf numFmtId="14" fontId="0" fillId="0" borderId="7" xfId="0" applyNumberFormat="1" applyFont="1" applyBorder="1" applyAlignment="1">
      <alignment horizontal="center"/>
    </xf>
    <xf numFmtId="0" fontId="12" fillId="14" borderId="7" xfId="0" applyFont="1" applyFill="1" applyBorder="1" applyAlignment="1">
      <alignment horizontal="center"/>
    </xf>
    <xf numFmtId="0" fontId="0" fillId="16" borderId="0" xfId="0" applyFont="1" applyFill="1" applyBorder="1"/>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8" fillId="5" borderId="7" xfId="0" applyFont="1" applyFill="1" applyBorder="1" applyAlignment="1">
      <alignment horizontal="center"/>
    </xf>
    <xf numFmtId="0" fontId="8" fillId="14" borderId="7" xfId="0" applyFont="1" applyFill="1" applyBorder="1" applyAlignment="1">
      <alignment horizontal="center"/>
    </xf>
    <xf numFmtId="0" fontId="8" fillId="16" borderId="7" xfId="0" applyFont="1" applyFill="1" applyBorder="1" applyAlignment="1">
      <alignment horizontal="center"/>
    </xf>
    <xf numFmtId="0" fontId="8" fillId="16" borderId="7" xfId="0" applyFont="1" applyFill="1" applyBorder="1"/>
    <xf numFmtId="0" fontId="8" fillId="21" borderId="7" xfId="0" applyFont="1" applyFill="1" applyBorder="1" applyAlignment="1">
      <alignment horizontal="center"/>
    </xf>
    <xf numFmtId="0" fontId="8" fillId="16" borderId="0" xfId="0" applyFont="1" applyFill="1" applyBorder="1"/>
    <xf numFmtId="0" fontId="7" fillId="10" borderId="6"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2" fillId="10" borderId="7" xfId="0" applyFont="1" applyFill="1" applyBorder="1" applyAlignment="1">
      <alignment horizontal="center"/>
    </xf>
    <xf numFmtId="0" fontId="12" fillId="5" borderId="7" xfId="0" applyFont="1" applyFill="1" applyBorder="1" applyAlignment="1">
      <alignment horizontal="center"/>
    </xf>
    <xf numFmtId="0" fontId="12" fillId="16" borderId="7" xfId="0" applyFont="1" applyFill="1" applyBorder="1" applyAlignment="1">
      <alignment horizontal="center"/>
    </xf>
    <xf numFmtId="0" fontId="12" fillId="16" borderId="7" xfId="0" applyFont="1" applyFill="1" applyBorder="1"/>
    <xf numFmtId="0" fontId="12" fillId="21" borderId="7" xfId="0" applyFont="1" applyFill="1" applyBorder="1" applyAlignment="1">
      <alignment horizontal="center"/>
    </xf>
    <xf numFmtId="0" fontId="12" fillId="16" borderId="0" xfId="0" applyFont="1" applyFill="1" applyBorder="1"/>
    <xf numFmtId="0" fontId="0" fillId="27" borderId="7" xfId="0" applyFont="1" applyFill="1" applyBorder="1" applyAlignment="1">
      <alignment horizontal="center"/>
    </xf>
    <xf numFmtId="0" fontId="0" fillId="27" borderId="7" xfId="0" applyFont="1" applyFill="1" applyBorder="1" applyAlignment="1">
      <alignment horizontal="right"/>
    </xf>
    <xf numFmtId="0" fontId="0" fillId="27" borderId="7" xfId="0" applyFont="1" applyFill="1" applyBorder="1"/>
    <xf numFmtId="0" fontId="8" fillId="20" borderId="6" xfId="0" applyFont="1" applyFill="1" applyBorder="1" applyAlignment="1">
      <alignment horizontal="center" wrapText="1"/>
    </xf>
    <xf numFmtId="0" fontId="12" fillId="20" borderId="8" xfId="0" applyFont="1" applyFill="1" applyBorder="1" applyAlignment="1">
      <alignment horizontal="center" wrapText="1"/>
    </xf>
    <xf numFmtId="0" fontId="0" fillId="4" borderId="8" xfId="0" applyFont="1" applyFill="1" applyBorder="1" applyAlignment="1">
      <alignment horizontal="center" wrapText="1"/>
    </xf>
    <xf numFmtId="0" fontId="7" fillId="16" borderId="6" xfId="0" applyFont="1" applyFill="1" applyBorder="1" applyAlignment="1">
      <alignment horizontal="center" vertical="center"/>
    </xf>
    <xf numFmtId="0" fontId="6" fillId="16" borderId="8" xfId="0" applyFont="1" applyFill="1" applyBorder="1" applyAlignment="1">
      <alignment horizontal="center" vertical="center"/>
    </xf>
    <xf numFmtId="0" fontId="0" fillId="14" borderId="17" xfId="0" applyFont="1" applyFill="1" applyBorder="1"/>
    <xf numFmtId="0" fontId="7" fillId="29" borderId="6" xfId="0" applyFont="1" applyFill="1" applyBorder="1" applyAlignment="1">
      <alignment horizontal="center" vertical="center" wrapText="1"/>
    </xf>
    <xf numFmtId="0" fontId="6" fillId="29" borderId="7" xfId="0" applyFont="1" applyFill="1" applyBorder="1" applyAlignment="1">
      <alignment horizontal="center" vertical="center" wrapText="1"/>
    </xf>
    <xf numFmtId="0" fontId="0" fillId="30" borderId="7" xfId="0" applyFont="1" applyFill="1" applyBorder="1" applyAlignment="1">
      <alignment horizontal="center" wrapText="1"/>
    </xf>
    <xf numFmtId="0" fontId="0" fillId="5" borderId="7" xfId="0" applyFont="1" applyFill="1" applyBorder="1" applyAlignment="1"/>
    <xf numFmtId="0" fontId="0" fillId="4" borderId="7" xfId="0" applyFont="1" applyFill="1" applyBorder="1" applyAlignment="1"/>
    <xf numFmtId="0" fontId="0" fillId="30" borderId="7" xfId="0" applyFont="1" applyFill="1" applyBorder="1" applyAlignment="1">
      <alignment wrapText="1"/>
    </xf>
    <xf numFmtId="0" fontId="6" fillId="29" borderId="0" xfId="0" applyFont="1" applyFill="1" applyBorder="1" applyAlignment="1">
      <alignment horizontal="center" vertical="center" wrapText="1"/>
    </xf>
    <xf numFmtId="0" fontId="11" fillId="0" borderId="0" xfId="0" applyFont="1" applyBorder="1" applyAlignment="1">
      <alignment horizontal="center"/>
    </xf>
    <xf numFmtId="0" fontId="0" fillId="30" borderId="7" xfId="0" applyFont="1" applyFill="1" applyBorder="1" applyAlignment="1">
      <alignment horizontal="center"/>
    </xf>
    <xf numFmtId="14" fontId="0" fillId="30" borderId="7" xfId="0" applyNumberFormat="1" applyFont="1" applyFill="1" applyBorder="1" applyAlignment="1">
      <alignment horizontal="center"/>
    </xf>
    <xf numFmtId="0" fontId="0" fillId="5" borderId="7" xfId="0" applyFont="1" applyFill="1" applyBorder="1"/>
    <xf numFmtId="0" fontId="0" fillId="4" borderId="7" xfId="0" applyFont="1" applyFill="1" applyBorder="1" applyAlignment="1">
      <alignment horizontal="right"/>
    </xf>
    <xf numFmtId="14" fontId="0" fillId="4" borderId="7" xfId="0" applyNumberFormat="1" applyFont="1" applyFill="1" applyBorder="1" applyAlignment="1">
      <alignment horizontal="right"/>
    </xf>
    <xf numFmtId="14" fontId="0" fillId="4" borderId="7" xfId="0" applyNumberFormat="1" applyFont="1" applyFill="1" applyBorder="1" applyAlignment="1">
      <alignment horizontal="center"/>
    </xf>
    <xf numFmtId="14" fontId="0" fillId="4" borderId="7" xfId="0" applyNumberFormat="1" applyFont="1" applyFill="1" applyBorder="1" applyAlignment="1">
      <alignment horizontal="center" wrapText="1"/>
    </xf>
    <xf numFmtId="14" fontId="0" fillId="5" borderId="7" xfId="0" applyNumberFormat="1" applyFont="1" applyFill="1" applyBorder="1" applyAlignment="1">
      <alignment horizontal="center"/>
    </xf>
    <xf numFmtId="14" fontId="0" fillId="5" borderId="7" xfId="0" applyNumberFormat="1" applyFont="1" applyFill="1" applyBorder="1" applyAlignment="1">
      <alignment horizontal="center" wrapText="1"/>
    </xf>
    <xf numFmtId="14" fontId="0" fillId="21" borderId="7" xfId="0" applyNumberFormat="1" applyFont="1" applyFill="1" applyBorder="1" applyAlignment="1">
      <alignment horizontal="center"/>
    </xf>
    <xf numFmtId="0" fontId="14" fillId="29" borderId="6" xfId="0" applyFont="1" applyFill="1" applyBorder="1" applyAlignment="1">
      <alignment horizontal="center" vertical="center" wrapText="1"/>
    </xf>
    <xf numFmtId="0" fontId="15" fillId="29" borderId="7" xfId="0" applyFont="1" applyFill="1" applyBorder="1" applyAlignment="1">
      <alignment horizontal="center" vertical="center" wrapText="1"/>
    </xf>
    <xf numFmtId="14" fontId="2" fillId="4" borderId="7" xfId="0" applyNumberFormat="1" applyFont="1" applyFill="1" applyBorder="1" applyAlignment="1">
      <alignment horizontal="center"/>
    </xf>
    <xf numFmtId="0" fontId="2" fillId="30" borderId="7" xfId="0" applyFont="1" applyFill="1" applyBorder="1" applyAlignment="1">
      <alignment horizontal="center"/>
    </xf>
    <xf numFmtId="18" fontId="2" fillId="4" borderId="7" xfId="0" applyNumberFormat="1" applyFont="1" applyFill="1" applyBorder="1" applyAlignment="1">
      <alignment horizontal="center"/>
    </xf>
    <xf numFmtId="14" fontId="2" fillId="0" borderId="7" xfId="0" applyNumberFormat="1" applyFont="1" applyBorder="1" applyAlignment="1">
      <alignment horizontal="center"/>
    </xf>
    <xf numFmtId="0" fontId="2" fillId="4" borderId="7" xfId="0" applyFont="1" applyFill="1" applyBorder="1" applyAlignment="1">
      <alignment horizontal="center"/>
    </xf>
    <xf numFmtId="18" fontId="2" fillId="5" borderId="7" xfId="0" applyNumberFormat="1" applyFont="1" applyFill="1" applyBorder="1" applyAlignment="1">
      <alignment horizontal="center"/>
    </xf>
    <xf numFmtId="0" fontId="2" fillId="0" borderId="7" xfId="0" applyFont="1" applyBorder="1"/>
    <xf numFmtId="14" fontId="2" fillId="4" borderId="7" xfId="0" applyNumberFormat="1" applyFont="1" applyFill="1" applyBorder="1" applyAlignment="1">
      <alignment horizontal="right"/>
    </xf>
    <xf numFmtId="0" fontId="2" fillId="14" borderId="7" xfId="0" applyFont="1" applyFill="1" applyBorder="1"/>
    <xf numFmtId="0" fontId="2" fillId="0" borderId="7" xfId="0" applyFont="1" applyBorder="1" applyAlignment="1">
      <alignment horizontal="center"/>
    </xf>
    <xf numFmtId="0" fontId="2" fillId="4" borderId="7" xfId="0" applyFont="1" applyFill="1" applyBorder="1"/>
    <xf numFmtId="14" fontId="2" fillId="21" borderId="7" xfId="0" applyNumberFormat="1" applyFont="1" applyFill="1" applyBorder="1" applyAlignment="1">
      <alignment horizontal="center"/>
    </xf>
    <xf numFmtId="0" fontId="2" fillId="0" borderId="0" xfId="0" applyFont="1" applyBorder="1"/>
    <xf numFmtId="18" fontId="0" fillId="4" borderId="7" xfId="0" applyNumberFormat="1" applyFont="1" applyFill="1" applyBorder="1" applyAlignment="1">
      <alignment horizontal="center"/>
    </xf>
    <xf numFmtId="18" fontId="0" fillId="5" borderId="7" xfId="0" applyNumberFormat="1" applyFont="1" applyFill="1" applyBorder="1" applyAlignment="1">
      <alignment horizontal="center"/>
    </xf>
    <xf numFmtId="0" fontId="13" fillId="29" borderId="7" xfId="0" applyFont="1" applyFill="1" applyBorder="1" applyAlignment="1">
      <alignment horizontal="center" vertical="center" wrapText="1"/>
    </xf>
    <xf numFmtId="14" fontId="8" fillId="4" borderId="7" xfId="0" applyNumberFormat="1" applyFont="1" applyFill="1" applyBorder="1" applyAlignment="1">
      <alignment horizontal="center"/>
    </xf>
    <xf numFmtId="14" fontId="8" fillId="5" borderId="7" xfId="0" applyNumberFormat="1" applyFont="1" applyFill="1" applyBorder="1" applyAlignment="1">
      <alignment horizontal="center"/>
    </xf>
    <xf numFmtId="14" fontId="2" fillId="30" borderId="7" xfId="0" applyNumberFormat="1" applyFont="1" applyFill="1" applyBorder="1" applyAlignment="1">
      <alignment horizontal="center"/>
    </xf>
    <xf numFmtId="14" fontId="0" fillId="30" borderId="7" xfId="0" applyNumberFormat="1" applyFont="1" applyFill="1" applyBorder="1" applyAlignment="1">
      <alignment horizontal="center" wrapText="1"/>
    </xf>
    <xf numFmtId="14" fontId="0" fillId="30" borderId="8" xfId="0" applyNumberFormat="1" applyFont="1" applyFill="1" applyBorder="1" applyAlignment="1">
      <alignment horizontal="center"/>
    </xf>
    <xf numFmtId="0" fontId="11" fillId="30" borderId="7" xfId="0" applyFont="1" applyFill="1" applyBorder="1" applyAlignment="1">
      <alignment horizontal="center"/>
    </xf>
    <xf numFmtId="18" fontId="0" fillId="30" borderId="7" xfId="0" applyNumberFormat="1" applyFont="1" applyFill="1" applyBorder="1" applyAlignment="1">
      <alignment horizontal="center"/>
    </xf>
    <xf numFmtId="0" fontId="0" fillId="14" borderId="7" xfId="0" applyFont="1" applyFill="1" applyBorder="1" applyAlignment="1">
      <alignment horizontal="center"/>
    </xf>
    <xf numFmtId="0" fontId="0" fillId="0" borderId="0" xfId="0" applyFont="1" applyBorder="1" applyAlignment="1">
      <alignment horizontal="center"/>
    </xf>
    <xf numFmtId="0" fontId="6" fillId="5" borderId="7" xfId="0" applyFont="1" applyFill="1" applyBorder="1" applyAlignment="1">
      <alignment horizontal="center" vertical="center" wrapText="1"/>
    </xf>
    <xf numFmtId="14" fontId="0" fillId="27" borderId="7" xfId="0" applyNumberFormat="1" applyFont="1" applyFill="1" applyBorder="1" applyAlignment="1">
      <alignment horizontal="center"/>
    </xf>
    <xf numFmtId="14" fontId="0" fillId="27" borderId="10" xfId="0" applyNumberFormat="1" applyFont="1" applyFill="1" applyBorder="1" applyAlignment="1">
      <alignment horizontal="center"/>
    </xf>
    <xf numFmtId="0" fontId="0" fillId="27" borderId="10" xfId="0" applyFont="1" applyFill="1" applyBorder="1" applyAlignment="1">
      <alignment horizontal="center"/>
    </xf>
    <xf numFmtId="14" fontId="0" fillId="27" borderId="7" xfId="0" applyNumberFormat="1" applyFont="1" applyFill="1" applyBorder="1" applyAlignment="1">
      <alignment horizontal="center" vertical="center" wrapText="1"/>
    </xf>
    <xf numFmtId="14" fontId="0" fillId="30" borderId="7" xfId="0" applyNumberFormat="1" applyFont="1" applyFill="1" applyBorder="1" applyAlignment="1">
      <alignment horizontal="center" vertical="center" wrapText="1"/>
    </xf>
    <xf numFmtId="14" fontId="0" fillId="5" borderId="7" xfId="0" applyNumberFormat="1" applyFont="1" applyFill="1" applyBorder="1" applyAlignment="1">
      <alignment horizontal="center" vertical="center" wrapText="1"/>
    </xf>
    <xf numFmtId="14" fontId="0" fillId="4" borderId="7" xfId="0" applyNumberFormat="1"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27" borderId="7" xfId="0" applyFont="1" applyFill="1" applyBorder="1" applyAlignment="1">
      <alignment horizontal="right" vertical="center" wrapText="1"/>
    </xf>
    <xf numFmtId="0" fontId="6" fillId="14" borderId="7" xfId="0" applyFont="1" applyFill="1" applyBorder="1" applyAlignment="1">
      <alignment horizontal="center" vertical="center" wrapText="1"/>
    </xf>
    <xf numFmtId="0" fontId="6" fillId="27" borderId="7" xfId="0" applyFont="1" applyFill="1" applyBorder="1" applyAlignment="1">
      <alignment horizontal="center" vertical="center" wrapText="1"/>
    </xf>
    <xf numFmtId="0" fontId="16" fillId="27" borderId="7" xfId="0" applyFont="1" applyFill="1" applyBorder="1" applyAlignment="1">
      <alignment horizontal="center" vertical="center" wrapText="1"/>
    </xf>
    <xf numFmtId="14" fontId="0" fillId="21" borderId="7" xfId="0" applyNumberFormat="1" applyFont="1" applyFill="1" applyBorder="1" applyAlignment="1">
      <alignment horizontal="center" vertical="center" wrapText="1"/>
    </xf>
    <xf numFmtId="0" fontId="7" fillId="17" borderId="6" xfId="0" applyFont="1" applyFill="1" applyBorder="1" applyAlignment="1">
      <alignment horizontal="center" vertical="center" wrapText="1"/>
    </xf>
    <xf numFmtId="0" fontId="6" fillId="17" borderId="7" xfId="0" applyFont="1" applyFill="1" applyBorder="1" applyAlignment="1">
      <alignment horizontal="center" vertical="center" wrapText="1"/>
    </xf>
    <xf numFmtId="14" fontId="0" fillId="31" borderId="7" xfId="0" applyNumberFormat="1" applyFont="1" applyFill="1" applyBorder="1" applyAlignment="1">
      <alignment horizontal="center"/>
    </xf>
    <xf numFmtId="0" fontId="7" fillId="32" borderId="6" xfId="0" applyFont="1" applyFill="1" applyBorder="1" applyAlignment="1">
      <alignment horizontal="center" vertical="center" wrapText="1"/>
    </xf>
    <xf numFmtId="0" fontId="6" fillId="32" borderId="7" xfId="0" applyFont="1" applyFill="1" applyBorder="1" applyAlignment="1">
      <alignment horizontal="center" vertical="center" wrapText="1"/>
    </xf>
    <xf numFmtId="0" fontId="6" fillId="32" borderId="22" xfId="0" applyFont="1" applyFill="1" applyBorder="1" applyAlignment="1">
      <alignment horizontal="center" vertical="center" wrapText="1"/>
    </xf>
    <xf numFmtId="14" fontId="0" fillId="0" borderId="22" xfId="0" applyNumberFormat="1" applyFont="1" applyBorder="1" applyAlignment="1">
      <alignment horizontal="center"/>
    </xf>
    <xf numFmtId="14" fontId="0" fillId="4" borderId="22" xfId="0" applyNumberFormat="1" applyFont="1" applyFill="1" applyBorder="1" applyAlignment="1">
      <alignment horizontal="center"/>
    </xf>
    <xf numFmtId="14" fontId="0" fillId="5" borderId="22" xfId="0" applyNumberFormat="1" applyFont="1" applyFill="1" applyBorder="1" applyAlignment="1">
      <alignment horizontal="center"/>
    </xf>
    <xf numFmtId="0" fontId="16" fillId="0" borderId="7" xfId="0" applyFont="1" applyBorder="1" applyAlignment="1">
      <alignment horizontal="center" wrapText="1"/>
    </xf>
    <xf numFmtId="0" fontId="16" fillId="0" borderId="7" xfId="0" applyFont="1" applyBorder="1" applyAlignment="1">
      <alignment wrapText="1"/>
    </xf>
    <xf numFmtId="14" fontId="0" fillId="21" borderId="22" xfId="0" applyNumberFormat="1" applyFont="1" applyFill="1" applyBorder="1" applyAlignment="1">
      <alignment horizontal="center"/>
    </xf>
    <xf numFmtId="0" fontId="0" fillId="30" borderId="10" xfId="0" applyFont="1" applyFill="1" applyBorder="1" applyAlignment="1">
      <alignment horizontal="center" wrapText="1"/>
    </xf>
    <xf numFmtId="14" fontId="17" fillId="4" borderId="7" xfId="0" applyNumberFormat="1" applyFont="1" applyFill="1" applyBorder="1" applyAlignment="1">
      <alignment horizontal="center" wrapText="1"/>
    </xf>
    <xf numFmtId="0" fontId="6" fillId="33" borderId="7" xfId="0" applyFont="1" applyFill="1" applyBorder="1" applyAlignment="1">
      <alignment horizontal="center" vertical="center" wrapText="1"/>
    </xf>
    <xf numFmtId="14" fontId="6" fillId="33" borderId="7" xfId="0" applyNumberFormat="1" applyFont="1" applyFill="1" applyBorder="1" applyAlignment="1">
      <alignment horizontal="center" vertical="center" wrapText="1"/>
    </xf>
    <xf numFmtId="14" fontId="6" fillId="5" borderId="7" xfId="0" applyNumberFormat="1" applyFont="1" applyFill="1" applyBorder="1" applyAlignment="1">
      <alignment horizontal="center" vertical="center" wrapText="1"/>
    </xf>
    <xf numFmtId="0" fontId="0" fillId="14" borderId="6" xfId="0" applyFont="1" applyFill="1" applyBorder="1"/>
    <xf numFmtId="14" fontId="6" fillId="33" borderId="6" xfId="0" applyNumberFormat="1" applyFont="1" applyFill="1" applyBorder="1" applyAlignment="1">
      <alignment horizontal="center" vertical="center" wrapText="1"/>
    </xf>
    <xf numFmtId="14" fontId="6" fillId="21" borderId="7" xfId="0" applyNumberFormat="1" applyFont="1" applyFill="1" applyBorder="1" applyAlignment="1">
      <alignment horizontal="center" vertical="center" wrapText="1"/>
    </xf>
    <xf numFmtId="0" fontId="6" fillId="32" borderId="17" xfId="0" applyFont="1" applyFill="1" applyBorder="1" applyAlignment="1">
      <alignment horizontal="center" vertical="center" wrapText="1"/>
    </xf>
    <xf numFmtId="14" fontId="0" fillId="0" borderId="17" xfId="0" applyNumberFormat="1" applyFont="1" applyBorder="1" applyAlignment="1">
      <alignment horizontal="center"/>
    </xf>
    <xf numFmtId="14" fontId="0" fillId="4" borderId="17" xfId="0" applyNumberFormat="1" applyFont="1" applyFill="1" applyBorder="1" applyAlignment="1">
      <alignment horizontal="center"/>
    </xf>
    <xf numFmtId="14" fontId="0" fillId="30" borderId="17" xfId="0" applyNumberFormat="1" applyFont="1" applyFill="1" applyBorder="1" applyAlignment="1">
      <alignment horizontal="center"/>
    </xf>
    <xf numFmtId="14" fontId="0" fillId="21" borderId="17" xfId="0" applyNumberFormat="1" applyFont="1" applyFill="1" applyBorder="1" applyAlignment="1">
      <alignment horizontal="center"/>
    </xf>
    <xf numFmtId="0" fontId="7" fillId="34" borderId="6" xfId="0" applyFont="1" applyFill="1" applyBorder="1" applyAlignment="1">
      <alignment horizontal="center" vertical="center" wrapText="1"/>
    </xf>
    <xf numFmtId="0" fontId="6" fillId="34" borderId="7" xfId="0" applyFont="1" applyFill="1" applyBorder="1" applyAlignment="1">
      <alignment horizontal="center" vertical="center" wrapText="1"/>
    </xf>
    <xf numFmtId="14" fontId="0" fillId="35" borderId="7" xfId="0" applyNumberFormat="1" applyFont="1" applyFill="1" applyBorder="1" applyAlignment="1">
      <alignment horizontal="center"/>
    </xf>
    <xf numFmtId="14" fontId="6" fillId="10" borderId="7" xfId="0" applyNumberFormat="1" applyFont="1" applyFill="1" applyBorder="1" applyAlignment="1">
      <alignment horizontal="center" vertical="center" wrapText="1"/>
    </xf>
    <xf numFmtId="14" fontId="6" fillId="34" borderId="7" xfId="0" applyNumberFormat="1" applyFont="1" applyFill="1" applyBorder="1" applyAlignment="1">
      <alignment horizontal="center" vertical="center" wrapText="1"/>
    </xf>
    <xf numFmtId="0" fontId="18" fillId="35" borderId="6" xfId="0" applyFont="1" applyFill="1" applyBorder="1" applyAlignment="1">
      <alignment horizontal="center" vertical="center" wrapText="1"/>
    </xf>
    <xf numFmtId="0" fontId="19" fillId="35" borderId="7" xfId="0" applyFont="1" applyFill="1" applyBorder="1" applyAlignment="1">
      <alignment horizontal="center" vertical="center" wrapText="1"/>
    </xf>
    <xf numFmtId="14" fontId="0" fillId="10" borderId="7" xfId="0" applyNumberFormat="1" applyFont="1" applyFill="1" applyBorder="1" applyAlignment="1">
      <alignment horizontal="center"/>
    </xf>
    <xf numFmtId="0" fontId="0" fillId="35" borderId="7" xfId="0" applyFont="1" applyFill="1" applyBorder="1"/>
    <xf numFmtId="0" fontId="0" fillId="35" borderId="7" xfId="0" applyFont="1" applyFill="1" applyBorder="1" applyAlignment="1">
      <alignment wrapText="1"/>
    </xf>
    <xf numFmtId="0" fontId="0" fillId="35" borderId="7" xfId="0" applyFont="1" applyFill="1" applyBorder="1" applyAlignment="1">
      <alignment horizontal="center" wrapText="1"/>
    </xf>
    <xf numFmtId="0" fontId="0" fillId="35" borderId="17" xfId="0" applyFont="1" applyFill="1" applyBorder="1" applyAlignment="1">
      <alignment horizontal="center" wrapText="1"/>
    </xf>
    <xf numFmtId="0" fontId="4" fillId="35" borderId="17" xfId="0" applyFont="1" applyFill="1" applyBorder="1" applyAlignment="1">
      <alignment horizontal="center" wrapText="1"/>
    </xf>
    <xf numFmtId="0" fontId="0" fillId="35" borderId="17" xfId="0" applyFont="1" applyFill="1" applyBorder="1"/>
    <xf numFmtId="0" fontId="0" fillId="35" borderId="17" xfId="0" applyFont="1" applyFill="1" applyBorder="1" applyAlignment="1">
      <alignment wrapText="1"/>
    </xf>
    <xf numFmtId="0" fontId="4" fillId="35" borderId="7" xfId="0" applyFont="1" applyFill="1" applyBorder="1" applyAlignment="1">
      <alignment horizontal="center" wrapText="1"/>
    </xf>
    <xf numFmtId="0" fontId="11" fillId="35" borderId="0" xfId="0" applyFont="1" applyFill="1" applyBorder="1"/>
    <xf numFmtId="0" fontId="0" fillId="35" borderId="0" xfId="0" applyFont="1" applyFill="1" applyBorder="1"/>
    <xf numFmtId="0" fontId="0" fillId="10" borderId="7" xfId="0" applyFont="1" applyFill="1" applyBorder="1" applyAlignment="1">
      <alignment horizontal="center"/>
    </xf>
    <xf numFmtId="0" fontId="4" fillId="0" borderId="17" xfId="0" applyFont="1" applyBorder="1" applyAlignment="1">
      <alignment horizontal="center" wrapText="1"/>
    </xf>
    <xf numFmtId="0" fontId="4" fillId="0" borderId="7" xfId="0" applyFont="1" applyBorder="1" applyAlignment="1">
      <alignment horizontal="center" wrapText="1"/>
    </xf>
    <xf numFmtId="0" fontId="6" fillId="34" borderId="22" xfId="0" applyFont="1" applyFill="1" applyBorder="1" applyAlignment="1">
      <alignment horizontal="center" vertical="center" wrapText="1"/>
    </xf>
    <xf numFmtId="14" fontId="0" fillId="30" borderId="22" xfId="0" applyNumberFormat="1" applyFont="1" applyFill="1" applyBorder="1" applyAlignment="1">
      <alignment horizontal="center"/>
    </xf>
    <xf numFmtId="14" fontId="6" fillId="34" borderId="6" xfId="0" applyNumberFormat="1" applyFont="1" applyFill="1" applyBorder="1" applyAlignment="1">
      <alignment horizontal="center" vertical="center" wrapText="1"/>
    </xf>
    <xf numFmtId="0" fontId="6" fillId="34" borderId="23" xfId="0" applyFont="1" applyFill="1" applyBorder="1" applyAlignment="1">
      <alignment horizontal="center" vertical="center" wrapText="1"/>
    </xf>
    <xf numFmtId="14" fontId="0" fillId="0" borderId="23" xfId="0" applyNumberFormat="1" applyFont="1" applyBorder="1" applyAlignment="1">
      <alignment horizontal="center"/>
    </xf>
    <xf numFmtId="14" fontId="0" fillId="30" borderId="23" xfId="0" applyNumberFormat="1" applyFont="1" applyFill="1" applyBorder="1" applyAlignment="1">
      <alignment horizontal="center"/>
    </xf>
    <xf numFmtId="14" fontId="0" fillId="21" borderId="23" xfId="0" applyNumberFormat="1" applyFont="1" applyFill="1" applyBorder="1" applyAlignment="1">
      <alignment horizontal="center"/>
    </xf>
    <xf numFmtId="0" fontId="6" fillId="34" borderId="17" xfId="0" applyFont="1" applyFill="1" applyBorder="1" applyAlignment="1">
      <alignment horizontal="center" vertical="center" wrapText="1"/>
    </xf>
    <xf numFmtId="0" fontId="11" fillId="0" borderId="7" xfId="0" applyFont="1" applyBorder="1" applyAlignment="1">
      <alignment horizontal="center"/>
    </xf>
    <xf numFmtId="0" fontId="11" fillId="10" borderId="7" xfId="0" applyFont="1" applyFill="1" applyBorder="1" applyAlignment="1">
      <alignment horizontal="center"/>
    </xf>
    <xf numFmtId="0" fontId="11" fillId="5" borderId="7" xfId="0" applyFont="1" applyFill="1" applyBorder="1" applyAlignment="1">
      <alignment horizontal="center"/>
    </xf>
    <xf numFmtId="0" fontId="18" fillId="36" borderId="6" xfId="0" applyFont="1" applyFill="1" applyBorder="1" applyAlignment="1">
      <alignment horizontal="left" vertical="center" wrapText="1"/>
    </xf>
    <xf numFmtId="0" fontId="19" fillId="36" borderId="7" xfId="0" applyFont="1" applyFill="1" applyBorder="1" applyAlignment="1">
      <alignment horizontal="center" vertical="center" wrapText="1"/>
    </xf>
    <xf numFmtId="0" fontId="11" fillId="0" borderId="8" xfId="0" applyFont="1" applyBorder="1" applyAlignment="1">
      <alignment horizontal="center"/>
    </xf>
    <xf numFmtId="0" fontId="11" fillId="10" borderId="8" xfId="0" applyFont="1" applyFill="1" applyBorder="1" applyAlignment="1">
      <alignment horizontal="center"/>
    </xf>
    <xf numFmtId="0" fontId="11" fillId="0" borderId="10" xfId="0" applyFont="1" applyBorder="1" applyAlignment="1">
      <alignment horizontal="center"/>
    </xf>
    <xf numFmtId="0" fontId="11" fillId="5" borderId="10" xfId="0" applyFont="1" applyFill="1" applyBorder="1" applyAlignment="1">
      <alignment horizontal="center"/>
    </xf>
    <xf numFmtId="0" fontId="7" fillId="37" borderId="6" xfId="0" applyFont="1" applyFill="1" applyBorder="1" applyAlignment="1">
      <alignment horizontal="center" vertical="center" wrapText="1"/>
    </xf>
    <xf numFmtId="0" fontId="6" fillId="37" borderId="7" xfId="0" applyFont="1" applyFill="1" applyBorder="1" applyAlignment="1">
      <alignment horizontal="center" vertical="center" wrapText="1"/>
    </xf>
    <xf numFmtId="0" fontId="20" fillId="38" borderId="7" xfId="0" applyFont="1" applyFill="1" applyBorder="1" applyAlignment="1">
      <alignment horizontal="center" vertical="center" wrapText="1"/>
    </xf>
    <xf numFmtId="0" fontId="19" fillId="38" borderId="7" xfId="0" applyFont="1" applyFill="1" applyBorder="1" applyAlignment="1">
      <alignment horizontal="center" vertical="center" wrapText="1"/>
    </xf>
    <xf numFmtId="0" fontId="18" fillId="38" borderId="6" xfId="0" applyFont="1" applyFill="1" applyBorder="1" applyAlignment="1">
      <alignment horizontal="left" vertical="center" wrapText="1"/>
    </xf>
    <xf numFmtId="0" fontId="18" fillId="36" borderId="12" xfId="0" applyFont="1" applyFill="1" applyBorder="1" applyAlignment="1">
      <alignment horizontal="left" vertical="center" wrapText="1"/>
    </xf>
    <xf numFmtId="0" fontId="19" fillId="36" borderId="22" xfId="0" applyFont="1" applyFill="1" applyBorder="1" applyAlignment="1">
      <alignment horizontal="center" vertical="center" wrapText="1"/>
    </xf>
    <xf numFmtId="0" fontId="18" fillId="36" borderId="0" xfId="0" applyFont="1" applyFill="1" applyBorder="1" applyAlignment="1">
      <alignment horizontal="left" vertical="center" wrapText="1"/>
    </xf>
    <xf numFmtId="0" fontId="19" fillId="36" borderId="5" xfId="0" applyFont="1" applyFill="1" applyBorder="1" applyAlignment="1">
      <alignment horizontal="center" vertical="center" wrapText="1"/>
    </xf>
    <xf numFmtId="0" fontId="11" fillId="10" borderId="0" xfId="0" applyFont="1" applyFill="1" applyBorder="1" applyAlignment="1">
      <alignment horizontal="center"/>
    </xf>
    <xf numFmtId="0" fontId="11" fillId="5" borderId="0" xfId="0" applyFont="1" applyFill="1" applyBorder="1" applyAlignment="1">
      <alignment horizontal="center"/>
    </xf>
    <xf numFmtId="0" fontId="0" fillId="0" borderId="0" xfId="0" applyFont="1" applyBorder="1" applyAlignment="1">
      <alignment wrapText="1"/>
    </xf>
    <xf numFmtId="0" fontId="0" fillId="0" borderId="0" xfId="0" applyFont="1" applyBorder="1" applyAlignment="1">
      <alignment horizontal="center" wrapText="1"/>
    </xf>
    <xf numFmtId="0" fontId="4" fillId="0" borderId="0" xfId="0" applyFont="1" applyBorder="1" applyAlignment="1">
      <alignment horizontal="center" wrapText="1"/>
    </xf>
    <xf numFmtId="0" fontId="0" fillId="35" borderId="0" xfId="0" applyFont="1" applyFill="1" applyBorder="1" applyAlignment="1">
      <alignment wrapText="1"/>
    </xf>
    <xf numFmtId="0" fontId="4" fillId="35" borderId="0" xfId="0" applyFont="1" applyFill="1" applyBorder="1" applyAlignment="1">
      <alignment horizontal="center" wrapText="1"/>
    </xf>
    <xf numFmtId="0" fontId="0" fillId="0" borderId="24" xfId="0" applyBorder="1" applyAlignment="1">
      <alignment horizontal="center" wrapText="1"/>
    </xf>
    <xf numFmtId="0" fontId="18" fillId="38" borderId="25" xfId="0" applyFont="1" applyFill="1" applyBorder="1" applyAlignment="1">
      <alignment horizontal="left" vertical="center" wrapText="1"/>
    </xf>
    <xf numFmtId="0" fontId="19" fillId="38" borderId="5" xfId="0" applyFont="1" applyFill="1" applyBorder="1" applyAlignment="1">
      <alignment horizontal="center" vertical="center" wrapText="1"/>
    </xf>
    <xf numFmtId="0" fontId="0" fillId="0" borderId="26" xfId="0" applyBorder="1"/>
    <xf numFmtId="0" fontId="0" fillId="0" borderId="27" xfId="0" applyBorder="1"/>
    <xf numFmtId="0" fontId="18" fillId="38" borderId="28" xfId="0" applyFont="1" applyFill="1" applyBorder="1" applyAlignment="1">
      <alignment horizontal="left" vertical="center" wrapText="1"/>
    </xf>
    <xf numFmtId="0" fontId="2" fillId="0" borderId="29" xfId="0" applyFont="1" applyBorder="1" applyAlignment="1">
      <alignment horizontal="center" wrapText="1"/>
    </xf>
    <xf numFmtId="0" fontId="0" fillId="0" borderId="30" xfId="0" applyBorder="1"/>
    <xf numFmtId="164" fontId="21" fillId="39" borderId="30" xfId="1" applyNumberFormat="1" applyFont="1" applyFill="1" applyBorder="1" applyAlignment="1">
      <alignment horizontal="center" vertical="center" wrapText="1"/>
    </xf>
    <xf numFmtId="0" fontId="22" fillId="39" borderId="5" xfId="0" applyFont="1" applyFill="1" applyBorder="1" applyAlignment="1">
      <alignment horizontal="center" vertical="center" wrapText="1"/>
    </xf>
    <xf numFmtId="164" fontId="23" fillId="39" borderId="31" xfId="1" applyNumberFormat="1" applyFont="1" applyFill="1" applyBorder="1" applyAlignment="1">
      <alignment horizontal="center" vertical="center" wrapText="1"/>
    </xf>
    <xf numFmtId="0" fontId="11" fillId="0" borderId="26" xfId="0" applyFont="1" applyBorder="1" applyAlignment="1">
      <alignment horizontal="center"/>
    </xf>
    <xf numFmtId="0" fontId="11" fillId="10" borderId="26" xfId="0" applyFont="1" applyFill="1" applyBorder="1" applyAlignment="1">
      <alignment horizontal="center"/>
    </xf>
    <xf numFmtId="0" fontId="11" fillId="5" borderId="26" xfId="0" applyFont="1" applyFill="1" applyBorder="1" applyAlignment="1">
      <alignment horizontal="center"/>
    </xf>
    <xf numFmtId="0" fontId="0" fillId="35" borderId="26" xfId="0" applyFont="1" applyFill="1" applyBorder="1"/>
    <xf numFmtId="0" fontId="0" fillId="0" borderId="26" xfId="0" applyFont="1" applyBorder="1"/>
    <xf numFmtId="0" fontId="0" fillId="0" borderId="26" xfId="0" applyFont="1" applyBorder="1" applyAlignment="1">
      <alignment wrapText="1"/>
    </xf>
    <xf numFmtId="0" fontId="0" fillId="0" borderId="26" xfId="0" applyFont="1" applyBorder="1" applyAlignment="1">
      <alignment horizontal="center" wrapText="1"/>
    </xf>
    <xf numFmtId="0" fontId="4" fillId="0" borderId="26" xfId="0" applyFont="1" applyBorder="1" applyAlignment="1">
      <alignment horizontal="center" wrapText="1"/>
    </xf>
    <xf numFmtId="0" fontId="0" fillId="35" borderId="26" xfId="0" applyFont="1" applyFill="1" applyBorder="1" applyAlignment="1">
      <alignment wrapText="1"/>
    </xf>
    <xf numFmtId="0" fontId="4" fillId="35" borderId="26" xfId="0" applyFont="1" applyFill="1" applyBorder="1" applyAlignment="1">
      <alignment horizontal="center" wrapText="1"/>
    </xf>
    <xf numFmtId="0" fontId="11" fillId="35" borderId="26" xfId="0" applyFont="1" applyFill="1" applyBorder="1"/>
    <xf numFmtId="0" fontId="2" fillId="0" borderId="32" xfId="0" applyFont="1" applyBorder="1" applyAlignment="1">
      <alignment horizontal="center" wrapText="1"/>
    </xf>
    <xf numFmtId="0" fontId="0" fillId="0" borderId="5" xfId="0" applyBorder="1"/>
    <xf numFmtId="0" fontId="6" fillId="4" borderId="33" xfId="0" applyFont="1" applyFill="1" applyBorder="1" applyAlignment="1">
      <alignment horizontal="center" vertical="center" wrapText="1"/>
    </xf>
    <xf numFmtId="9" fontId="23" fillId="39" borderId="32" xfId="2" applyFont="1" applyFill="1" applyBorder="1" applyAlignment="1">
      <alignment horizontal="center" vertical="center" wrapText="1"/>
    </xf>
    <xf numFmtId="0" fontId="11" fillId="0" borderId="34" xfId="0" applyFont="1" applyBorder="1" applyAlignment="1">
      <alignment horizontal="center"/>
    </xf>
    <xf numFmtId="0" fontId="11" fillId="10" borderId="34" xfId="0" applyFont="1" applyFill="1" applyBorder="1" applyAlignment="1">
      <alignment horizontal="center"/>
    </xf>
    <xf numFmtId="0" fontId="11" fillId="5" borderId="34" xfId="0" applyFont="1" applyFill="1" applyBorder="1" applyAlignment="1">
      <alignment horizontal="center"/>
    </xf>
    <xf numFmtId="0" fontId="0" fillId="35" borderId="34" xfId="0" applyFont="1" applyFill="1" applyBorder="1"/>
    <xf numFmtId="0" fontId="0" fillId="0" borderId="34" xfId="0" applyFont="1" applyBorder="1"/>
    <xf numFmtId="0" fontId="0" fillId="0" borderId="34" xfId="0" applyFont="1" applyBorder="1" applyAlignment="1">
      <alignment wrapText="1"/>
    </xf>
    <xf numFmtId="0" fontId="0" fillId="0" borderId="34" xfId="0" applyFont="1" applyBorder="1" applyAlignment="1">
      <alignment horizontal="center" wrapText="1"/>
    </xf>
    <xf numFmtId="0" fontId="4" fillId="0" borderId="34" xfId="0" applyFont="1" applyBorder="1" applyAlignment="1">
      <alignment horizontal="center" wrapText="1"/>
    </xf>
    <xf numFmtId="0" fontId="0" fillId="35" borderId="34" xfId="0" applyFont="1" applyFill="1" applyBorder="1" applyAlignment="1">
      <alignment wrapText="1"/>
    </xf>
    <xf numFmtId="0" fontId="0" fillId="0" borderId="34" xfId="0" applyBorder="1"/>
    <xf numFmtId="0" fontId="4" fillId="35" borderId="34" xfId="0" applyFont="1" applyFill="1" applyBorder="1" applyAlignment="1">
      <alignment horizontal="center" wrapText="1"/>
    </xf>
    <xf numFmtId="0" fontId="11" fillId="35" borderId="34" xfId="0" applyFont="1" applyFill="1" applyBorder="1"/>
    <xf numFmtId="0" fontId="2" fillId="0" borderId="5" xfId="0" applyFont="1" applyBorder="1" applyAlignment="1">
      <alignment horizontal="center" wrapText="1"/>
    </xf>
    <xf numFmtId="9" fontId="0" fillId="0" borderId="5" xfId="2" applyFont="1" applyBorder="1"/>
    <xf numFmtId="0" fontId="6" fillId="4" borderId="34" xfId="0" applyFont="1" applyFill="1" applyBorder="1" applyAlignment="1">
      <alignment horizontal="center" vertical="center" wrapText="1"/>
    </xf>
    <xf numFmtId="164" fontId="23" fillId="39" borderId="5" xfId="1" applyNumberFormat="1" applyFont="1" applyFill="1" applyBorder="1" applyAlignment="1">
      <alignment horizontal="center" vertical="center" wrapText="1"/>
    </xf>
    <xf numFmtId="0" fontId="8" fillId="0" borderId="0" xfId="0" applyFont="1"/>
    <xf numFmtId="0" fontId="0" fillId="0" borderId="5" xfId="0" applyBorder="1" applyAlignment="1">
      <alignment horizontal="center" wrapText="1"/>
    </xf>
    <xf numFmtId="0" fontId="0" fillId="4" borderId="0" xfId="0" applyFont="1" applyFill="1" applyBorder="1" applyAlignment="1">
      <alignment wrapText="1"/>
    </xf>
    <xf numFmtId="0" fontId="8" fillId="0" borderId="0" xfId="0" applyFont="1" applyBorder="1"/>
    <xf numFmtId="0" fontId="0" fillId="5" borderId="0" xfId="0" applyFont="1" applyFill="1" applyBorder="1"/>
    <xf numFmtId="0" fontId="0" fillId="4" borderId="0" xfId="0" applyFont="1" applyFill="1" applyBorder="1"/>
    <xf numFmtId="0" fontId="0" fillId="14" borderId="0" xfId="0" applyFont="1" applyFill="1" applyBorder="1"/>
    <xf numFmtId="0" fontId="10" fillId="0" borderId="0" xfId="0" applyFont="1" applyBorder="1"/>
    <xf numFmtId="0" fontId="0" fillId="21" borderId="0" xfId="0" applyFont="1" applyFill="1" applyBorder="1"/>
    <xf numFmtId="0" fontId="0" fillId="4" borderId="8" xfId="0" applyFont="1" applyFill="1" applyBorder="1" applyAlignment="1">
      <alignment horizontal="center" wrapText="1"/>
    </xf>
    <xf numFmtId="0" fontId="0" fillId="0" borderId="0" xfId="0"/>
    <xf numFmtId="0" fontId="0" fillId="30" borderId="7" xfId="0" applyFont="1" applyFill="1" applyBorder="1" applyAlignment="1">
      <alignment horizontal="center"/>
    </xf>
    <xf numFmtId="0" fontId="0" fillId="4" borderId="8" xfId="0" applyFont="1" applyFill="1" applyBorder="1" applyAlignment="1">
      <alignment horizontal="center"/>
    </xf>
    <xf numFmtId="0" fontId="0" fillId="27" borderId="7" xfId="0" applyFont="1" applyFill="1" applyBorder="1" applyAlignment="1">
      <alignment horizontal="center" wrapText="1"/>
    </xf>
    <xf numFmtId="0" fontId="0" fillId="27" borderId="7" xfId="0" applyFont="1" applyFill="1" applyBorder="1" applyAlignment="1">
      <alignment horizontal="center"/>
    </xf>
    <xf numFmtId="0" fontId="0" fillId="4" borderId="7" xfId="0" applyFont="1" applyFill="1" applyBorder="1" applyAlignment="1">
      <alignment wrapText="1"/>
    </xf>
    <xf numFmtId="0" fontId="8" fillId="4" borderId="7" xfId="0" applyFont="1" applyFill="1" applyBorder="1" applyAlignment="1">
      <alignment horizontal="center"/>
    </xf>
    <xf numFmtId="0" fontId="0" fillId="10" borderId="7" xfId="0" applyFont="1" applyFill="1" applyBorder="1" applyAlignment="1">
      <alignment horizontal="center" vertical="center" wrapText="1"/>
    </xf>
    <xf numFmtId="0" fontId="0" fillId="11" borderId="18" xfId="0" applyFont="1" applyFill="1" applyBorder="1" applyAlignment="1">
      <alignment horizontal="center" wrapText="1"/>
    </xf>
    <xf numFmtId="0" fontId="8" fillId="24" borderId="7" xfId="0" applyFont="1" applyFill="1" applyBorder="1" applyAlignment="1">
      <alignment horizontal="center"/>
    </xf>
    <xf numFmtId="0" fontId="0" fillId="15" borderId="19" xfId="0" applyFont="1" applyFill="1" applyBorder="1" applyAlignment="1">
      <alignment horizontal="left" wrapText="1"/>
    </xf>
    <xf numFmtId="0" fontId="0" fillId="16" borderId="7" xfId="0" applyFont="1" applyFill="1" applyBorder="1" applyAlignment="1">
      <alignment horizontal="center" wrapText="1"/>
    </xf>
    <xf numFmtId="0" fontId="0" fillId="17" borderId="17" xfId="0" applyFont="1" applyFill="1" applyBorder="1" applyAlignment="1">
      <alignment horizontal="center" wrapText="1"/>
    </xf>
    <xf numFmtId="0" fontId="3" fillId="5" borderId="7" xfId="0" applyFont="1" applyFill="1" applyBorder="1" applyAlignment="1">
      <alignment horizontal="center"/>
    </xf>
    <xf numFmtId="0" fontId="3" fillId="16" borderId="9" xfId="0" applyFont="1" applyFill="1" applyBorder="1" applyAlignment="1">
      <alignment horizontal="center"/>
    </xf>
    <xf numFmtId="0" fontId="3" fillId="8" borderId="7" xfId="0" applyFont="1" applyFill="1" applyBorder="1" applyAlignment="1">
      <alignment horizontal="center"/>
    </xf>
    <xf numFmtId="0" fontId="3" fillId="17" borderId="7" xfId="0" applyFont="1" applyFill="1" applyBorder="1" applyAlignment="1">
      <alignment horizontal="center"/>
    </xf>
    <xf numFmtId="0" fontId="3" fillId="18" borderId="7" xfId="0" applyFont="1" applyFill="1" applyBorder="1" applyAlignment="1">
      <alignment horizontal="center"/>
    </xf>
    <xf numFmtId="0" fontId="3" fillId="20"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10" borderId="7" xfId="0" applyFont="1" applyFill="1" applyBorder="1" applyAlignment="1">
      <alignment horizontal="center"/>
    </xf>
    <xf numFmtId="0" fontId="3" fillId="11" borderId="7" xfId="0" applyFont="1" applyFill="1" applyBorder="1" applyAlignment="1">
      <alignment horizontal="center" vertical="center" wrapText="1"/>
    </xf>
    <xf numFmtId="0" fontId="3" fillId="13" borderId="8" xfId="0" applyFont="1" applyFill="1" applyBorder="1" applyAlignment="1">
      <alignment horizontal="center" wrapText="1"/>
    </xf>
    <xf numFmtId="0" fontId="3" fillId="15" borderId="7" xfId="0" applyFont="1" applyFill="1" applyBorder="1" applyAlignment="1">
      <alignment horizontal="center"/>
    </xf>
    <xf numFmtId="0" fontId="0" fillId="43" borderId="10" xfId="0" applyFont="1" applyFill="1" applyBorder="1" applyAlignment="1">
      <alignment horizontal="center" wrapText="1"/>
    </xf>
    <xf numFmtId="0" fontId="0" fillId="40" borderId="7" xfId="0" applyFont="1" applyFill="1" applyBorder="1"/>
    <xf numFmtId="0" fontId="0" fillId="41" borderId="7" xfId="0" applyFont="1" applyFill="1" applyBorder="1"/>
    <xf numFmtId="0" fontId="0" fillId="41" borderId="7" xfId="0" applyFont="1" applyFill="1" applyBorder="1" applyAlignment="1">
      <alignment horizontal="center"/>
    </xf>
    <xf numFmtId="0" fontId="0" fillId="44" borderId="7" xfId="0" applyFont="1" applyFill="1" applyBorder="1"/>
    <xf numFmtId="0" fontId="0" fillId="41" borderId="7" xfId="0" applyFont="1" applyFill="1" applyBorder="1" applyAlignment="1">
      <alignment horizontal="right"/>
    </xf>
    <xf numFmtId="0" fontId="0" fillId="45" borderId="7" xfId="0" applyFont="1" applyFill="1" applyBorder="1"/>
    <xf numFmtId="0" fontId="0" fillId="40" borderId="7" xfId="0" applyFont="1" applyFill="1" applyBorder="1" applyAlignment="1">
      <alignment horizontal="center"/>
    </xf>
    <xf numFmtId="0" fontId="0" fillId="41" borderId="7" xfId="0" applyFont="1" applyFill="1" applyBorder="1" applyAlignment="1">
      <alignment horizontal="center" wrapText="1"/>
    </xf>
    <xf numFmtId="0" fontId="0" fillId="40" borderId="7" xfId="0" applyFont="1" applyFill="1" applyBorder="1" applyAlignment="1">
      <alignment wrapText="1"/>
    </xf>
    <xf numFmtId="0" fontId="0" fillId="41" borderId="7" xfId="0" applyFont="1" applyFill="1" applyBorder="1" applyAlignment="1">
      <alignment wrapText="1"/>
    </xf>
    <xf numFmtId="0" fontId="0" fillId="46" borderId="7" xfId="0" applyFont="1" applyFill="1" applyBorder="1"/>
    <xf numFmtId="0" fontId="0" fillId="40" borderId="0" xfId="0" applyFont="1" applyFill="1" applyBorder="1"/>
    <xf numFmtId="0" fontId="0" fillId="40" borderId="21" xfId="0" applyFont="1" applyFill="1" applyBorder="1" applyAlignment="1">
      <alignment horizontal="center" wrapText="1"/>
    </xf>
    <xf numFmtId="0" fontId="0" fillId="40" borderId="0" xfId="0" applyFont="1" applyFill="1"/>
    <xf numFmtId="0" fontId="24" fillId="41" borderId="5" xfId="0" applyFont="1" applyFill="1" applyBorder="1" applyAlignment="1">
      <alignment horizontal="center" vertical="center" wrapText="1"/>
    </xf>
    <xf numFmtId="0" fontId="25" fillId="42" borderId="6" xfId="0" applyFont="1" applyFill="1" applyBorder="1" applyAlignment="1">
      <alignment horizontal="center" vertical="center" wrapText="1"/>
    </xf>
    <xf numFmtId="0" fontId="24" fillId="42" borderId="7" xfId="0" applyFont="1" applyFill="1" applyBorder="1" applyAlignment="1">
      <alignment horizontal="center" vertical="center" wrapText="1"/>
    </xf>
    <xf numFmtId="0" fontId="26" fillId="41" borderId="7" xfId="0" applyFont="1" applyFill="1" applyBorder="1" applyAlignment="1">
      <alignment horizontal="center" wrapText="1"/>
    </xf>
    <xf numFmtId="0" fontId="25" fillId="47" borderId="6" xfId="0" applyFont="1" applyFill="1" applyBorder="1" applyAlignment="1">
      <alignment horizontal="center" vertical="center" wrapText="1"/>
    </xf>
    <xf numFmtId="0" fontId="24" fillId="47" borderId="7" xfId="0" applyFont="1" applyFill="1" applyBorder="1" applyAlignment="1">
      <alignment horizontal="center" vertical="center" wrapText="1"/>
    </xf>
    <xf numFmtId="0" fontId="0" fillId="44" borderId="7" xfId="0" applyFont="1" applyFill="1" applyBorder="1" applyAlignment="1">
      <alignment horizontal="center" wrapText="1"/>
    </xf>
    <xf numFmtId="0" fontId="0" fillId="48" borderId="7" xfId="0" applyFont="1" applyFill="1" applyBorder="1" applyAlignment="1">
      <alignment horizontal="center" wrapText="1"/>
    </xf>
    <xf numFmtId="0" fontId="0" fillId="49" borderId="7" xfId="0" applyFont="1" applyFill="1" applyBorder="1" applyAlignment="1">
      <alignment horizontal="center" wrapText="1"/>
    </xf>
    <xf numFmtId="0" fontId="0" fillId="50" borderId="7" xfId="0" applyFont="1" applyFill="1" applyBorder="1" applyAlignment="1">
      <alignment horizontal="center" wrapText="1"/>
    </xf>
    <xf numFmtId="0" fontId="0" fillId="51" borderId="7" xfId="0" applyFont="1" applyFill="1" applyBorder="1" applyAlignment="1">
      <alignment horizontal="center" wrapText="1"/>
    </xf>
    <xf numFmtId="0" fontId="0" fillId="52" borderId="7" xfId="0" applyFont="1" applyFill="1" applyBorder="1" applyAlignment="1">
      <alignment horizontal="center" wrapText="1"/>
    </xf>
    <xf numFmtId="0" fontId="0" fillId="52" borderId="17" xfId="0" applyFont="1" applyFill="1" applyBorder="1" applyAlignment="1">
      <alignment horizontal="center" wrapText="1"/>
    </xf>
    <xf numFmtId="0" fontId="0" fillId="44" borderId="17" xfId="0" applyFont="1" applyFill="1" applyBorder="1" applyAlignment="1">
      <alignment horizontal="center" wrapText="1"/>
    </xf>
    <xf numFmtId="0" fontId="0" fillId="53" borderId="7" xfId="0" applyFont="1" applyFill="1" applyBorder="1" applyAlignment="1">
      <alignment horizontal="center" wrapText="1"/>
    </xf>
    <xf numFmtId="0" fontId="0" fillId="54" borderId="17" xfId="0" applyFont="1" applyFill="1" applyBorder="1" applyAlignment="1">
      <alignment horizontal="center" wrapText="1"/>
    </xf>
    <xf numFmtId="0" fontId="0" fillId="55" borderId="17" xfId="0" applyFont="1" applyFill="1" applyBorder="1" applyAlignment="1">
      <alignment horizontal="center" wrapText="1"/>
    </xf>
    <xf numFmtId="0" fontId="0" fillId="45" borderId="17" xfId="0" applyFont="1" applyFill="1" applyBorder="1" applyAlignment="1">
      <alignment horizontal="center" wrapText="1"/>
    </xf>
    <xf numFmtId="0" fontId="0" fillId="56" borderId="17" xfId="0" applyFont="1" applyFill="1" applyBorder="1" applyAlignment="1">
      <alignment horizontal="center" wrapText="1"/>
    </xf>
    <xf numFmtId="0" fontId="0" fillId="57" borderId="17" xfId="0" applyFont="1" applyFill="1" applyBorder="1" applyAlignment="1">
      <alignment horizontal="center" wrapText="1"/>
    </xf>
    <xf numFmtId="0" fontId="0" fillId="58" borderId="7" xfId="0" applyFont="1" applyFill="1" applyBorder="1" applyAlignment="1">
      <alignment horizontal="left" wrapText="1"/>
    </xf>
    <xf numFmtId="0" fontId="0" fillId="44" borderId="7" xfId="0" applyFont="1" applyFill="1" applyBorder="1" applyAlignment="1">
      <alignment horizontal="left" wrapText="1"/>
    </xf>
    <xf numFmtId="0" fontId="0" fillId="44" borderId="7" xfId="0" applyFont="1" applyFill="1" applyBorder="1" applyAlignment="1">
      <alignment wrapText="1"/>
    </xf>
    <xf numFmtId="0" fontId="0" fillId="59" borderId="17" xfId="0" applyFont="1" applyFill="1" applyBorder="1" applyAlignment="1">
      <alignment horizontal="center" wrapText="1"/>
    </xf>
    <xf numFmtId="0" fontId="0" fillId="54" borderId="17" xfId="0" applyFont="1" applyFill="1" applyBorder="1" applyAlignment="1">
      <alignment horizontal="left" wrapText="1"/>
    </xf>
    <xf numFmtId="0" fontId="0" fillId="54" borderId="7" xfId="0" applyFont="1" applyFill="1" applyBorder="1" applyAlignment="1">
      <alignment horizontal="center"/>
    </xf>
    <xf numFmtId="0" fontId="0" fillId="60" borderId="7" xfId="0" applyFont="1" applyFill="1" applyBorder="1" applyAlignment="1">
      <alignment horizontal="center" wrapText="1"/>
    </xf>
    <xf numFmtId="0" fontId="0" fillId="60" borderId="7" xfId="0" applyFont="1" applyFill="1" applyBorder="1" applyAlignment="1">
      <alignment wrapText="1"/>
    </xf>
    <xf numFmtId="0" fontId="0" fillId="61" borderId="7" xfId="0" applyFont="1" applyFill="1" applyBorder="1" applyAlignment="1">
      <alignment horizontal="center" wrapText="1"/>
    </xf>
    <xf numFmtId="0" fontId="0" fillId="62" borderId="17" xfId="0" applyFont="1" applyFill="1" applyBorder="1" applyAlignment="1">
      <alignment horizontal="center" wrapText="1"/>
    </xf>
    <xf numFmtId="0" fontId="0" fillId="47" borderId="7" xfId="0" applyFont="1" applyFill="1" applyBorder="1" applyAlignment="1">
      <alignment horizontal="center" wrapText="1"/>
    </xf>
    <xf numFmtId="0" fontId="0" fillId="46" borderId="7" xfId="0" applyFont="1" applyFill="1" applyBorder="1" applyAlignment="1">
      <alignment horizontal="center" wrapText="1"/>
    </xf>
    <xf numFmtId="0" fontId="24" fillId="47" borderId="17" xfId="0" applyFont="1" applyFill="1" applyBorder="1" applyAlignment="1">
      <alignment horizontal="center" vertical="center" wrapText="1"/>
    </xf>
    <xf numFmtId="0" fontId="0" fillId="41" borderId="17" xfId="0" applyFont="1" applyFill="1" applyBorder="1" applyAlignment="1">
      <alignment horizontal="center" vertical="center" wrapText="1"/>
    </xf>
    <xf numFmtId="0" fontId="0" fillId="40" borderId="7" xfId="0" applyFont="1" applyFill="1" applyBorder="1" applyAlignment="1">
      <alignment horizontal="center" vertical="center" wrapText="1"/>
    </xf>
    <xf numFmtId="0" fontId="0" fillId="40" borderId="7" xfId="0" applyFont="1" applyFill="1" applyBorder="1" applyAlignment="1">
      <alignment horizontal="left" vertical="center" wrapText="1"/>
    </xf>
    <xf numFmtId="0" fontId="0" fillId="41" borderId="7" xfId="0" applyFont="1" applyFill="1" applyBorder="1" applyAlignment="1">
      <alignment horizontal="center" vertical="center" wrapText="1"/>
    </xf>
    <xf numFmtId="0" fontId="0" fillId="44" borderId="7" xfId="0" applyFont="1" applyFill="1" applyBorder="1" applyAlignment="1">
      <alignment horizontal="left" vertical="center" wrapText="1"/>
    </xf>
    <xf numFmtId="0" fontId="27" fillId="40" borderId="0" xfId="0" applyFont="1" applyFill="1" applyBorder="1" applyAlignment="1">
      <alignment vertical="center" wrapText="1"/>
    </xf>
    <xf numFmtId="0" fontId="27" fillId="40" borderId="7" xfId="0" applyFont="1" applyFill="1" applyBorder="1" applyAlignment="1">
      <alignment vertical="center" wrapText="1"/>
    </xf>
    <xf numFmtId="0" fontId="0" fillId="41" borderId="7" xfId="0" applyFont="1" applyFill="1" applyBorder="1" applyAlignment="1">
      <alignment horizontal="left" vertical="center" wrapText="1"/>
    </xf>
    <xf numFmtId="0" fontId="0" fillId="45" borderId="7" xfId="0" applyFont="1" applyFill="1" applyBorder="1" applyAlignment="1">
      <alignment horizontal="left" vertical="center" wrapText="1"/>
    </xf>
    <xf numFmtId="0" fontId="0" fillId="40" borderId="7" xfId="0" applyFont="1" applyFill="1" applyBorder="1" applyAlignment="1">
      <alignment vertical="center" wrapText="1"/>
    </xf>
    <xf numFmtId="0" fontId="0" fillId="40" borderId="7" xfId="0" applyFont="1" applyFill="1" applyBorder="1" applyAlignment="1">
      <alignment horizontal="left" vertical="center"/>
    </xf>
    <xf numFmtId="0" fontId="28" fillId="41" borderId="7" xfId="0" applyFont="1" applyFill="1" applyBorder="1" applyAlignment="1">
      <alignment horizontal="left" vertical="center" wrapText="1"/>
    </xf>
    <xf numFmtId="0" fontId="27" fillId="40" borderId="0" xfId="0" applyFont="1" applyFill="1" applyBorder="1" applyAlignment="1">
      <alignment vertical="center"/>
    </xf>
    <xf numFmtId="0" fontId="0" fillId="40" borderId="7" xfId="0" applyFont="1" applyFill="1" applyBorder="1" applyAlignment="1">
      <alignment vertical="center"/>
    </xf>
    <xf numFmtId="0" fontId="0" fillId="46" borderId="7" xfId="0" applyFont="1" applyFill="1" applyBorder="1" applyAlignment="1">
      <alignment horizontal="left" vertical="center" wrapText="1"/>
    </xf>
    <xf numFmtId="0" fontId="0" fillId="41" borderId="0" xfId="0" applyFont="1" applyFill="1" applyBorder="1" applyAlignment="1">
      <alignment horizontal="left" vertical="center" wrapText="1"/>
    </xf>
    <xf numFmtId="0" fontId="0" fillId="41" borderId="17" xfId="0" applyFont="1" applyFill="1" applyBorder="1" applyAlignment="1">
      <alignment horizontal="center"/>
    </xf>
    <xf numFmtId="0" fontId="0" fillId="41" borderId="17" xfId="0" applyFont="1" applyFill="1" applyBorder="1" applyAlignment="1">
      <alignment horizontal="center" wrapText="1"/>
    </xf>
    <xf numFmtId="0" fontId="0" fillId="41" borderId="7" xfId="0" applyFont="1" applyFill="1" applyBorder="1" applyAlignment="1">
      <alignment horizontal="left" wrapText="1"/>
    </xf>
    <xf numFmtId="0" fontId="0" fillId="40" borderId="7" xfId="0" applyFont="1" applyFill="1" applyBorder="1" applyAlignment="1">
      <alignment horizontal="center" wrapText="1"/>
    </xf>
    <xf numFmtId="0" fontId="0" fillId="44" borderId="7" xfId="0" applyFont="1" applyFill="1" applyBorder="1" applyAlignment="1">
      <alignment horizontal="center"/>
    </xf>
    <xf numFmtId="0" fontId="0" fillId="45" borderId="17" xfId="0" applyFont="1" applyFill="1" applyBorder="1" applyAlignment="1">
      <alignment horizontal="center"/>
    </xf>
    <xf numFmtId="0" fontId="0" fillId="40" borderId="7" xfId="0" applyFont="1" applyFill="1" applyBorder="1" applyAlignment="1">
      <alignment horizontal="center" wrapText="1"/>
    </xf>
    <xf numFmtId="0" fontId="0" fillId="40" borderId="17" xfId="0" applyFont="1" applyFill="1" applyBorder="1" applyAlignment="1">
      <alignment horizontal="center"/>
    </xf>
    <xf numFmtId="0" fontId="0" fillId="40" borderId="17" xfId="0" applyFont="1" applyFill="1" applyBorder="1"/>
    <xf numFmtId="0" fontId="0" fillId="41" borderId="17" xfId="0" applyFont="1" applyFill="1" applyBorder="1"/>
    <xf numFmtId="0" fontId="0" fillId="40" borderId="17" xfId="0" applyFont="1" applyFill="1" applyBorder="1" applyAlignment="1">
      <alignment wrapText="1"/>
    </xf>
    <xf numFmtId="0" fontId="29" fillId="41" borderId="7" xfId="0" applyFont="1" applyFill="1" applyBorder="1" applyAlignment="1">
      <alignment horizontal="left" wrapText="1"/>
    </xf>
    <xf numFmtId="0" fontId="0" fillId="40" borderId="0" xfId="0" applyFont="1" applyFill="1"/>
    <xf numFmtId="0" fontId="0" fillId="54" borderId="7" xfId="0" applyFont="1" applyFill="1" applyBorder="1" applyAlignment="1">
      <alignment horizontal="center" wrapText="1"/>
    </xf>
    <xf numFmtId="0" fontId="0" fillId="54" borderId="8" xfId="0" applyFont="1" applyFill="1" applyBorder="1" applyAlignment="1">
      <alignment horizontal="center" wrapText="1"/>
    </xf>
    <xf numFmtId="0" fontId="0" fillId="52" borderId="8" xfId="0" applyFont="1" applyFill="1" applyBorder="1" applyAlignment="1">
      <alignment horizontal="center" wrapText="1"/>
    </xf>
    <xf numFmtId="0" fontId="0" fillId="44" borderId="10" xfId="0" applyFont="1" applyFill="1" applyBorder="1" applyAlignment="1">
      <alignment horizontal="center" wrapText="1"/>
    </xf>
    <xf numFmtId="0" fontId="0" fillId="63" borderId="7" xfId="0" applyFont="1" applyFill="1" applyBorder="1" applyAlignment="1"/>
    <xf numFmtId="0" fontId="0" fillId="45" borderId="7" xfId="0" applyFont="1" applyFill="1" applyBorder="1" applyAlignment="1">
      <alignment wrapText="1"/>
    </xf>
    <xf numFmtId="0" fontId="0" fillId="63" borderId="7" xfId="0" applyFont="1" applyFill="1" applyBorder="1"/>
    <xf numFmtId="0" fontId="0" fillId="52" borderId="7" xfId="0" applyFont="1" applyFill="1" applyBorder="1" applyAlignment="1">
      <alignment wrapText="1"/>
    </xf>
    <xf numFmtId="0" fontId="0" fillId="63" borderId="7" xfId="0" applyFont="1" applyFill="1" applyBorder="1" applyAlignment="1">
      <alignment wrapText="1"/>
    </xf>
    <xf numFmtId="0" fontId="0" fillId="46" borderId="7" xfId="0" applyFont="1" applyFill="1" applyBorder="1" applyAlignment="1">
      <alignment wrapText="1"/>
    </xf>
    <xf numFmtId="0" fontId="0" fillId="40" borderId="32" xfId="0" applyFont="1" applyFill="1" applyBorder="1" applyAlignment="1">
      <alignment horizontal="center" wrapText="1"/>
    </xf>
    <xf numFmtId="0" fontId="24" fillId="41" borderId="17" xfId="0" applyFont="1" applyFill="1" applyBorder="1" applyAlignment="1">
      <alignment horizontal="center" vertical="center" wrapText="1"/>
    </xf>
    <xf numFmtId="0" fontId="25" fillId="63" borderId="17" xfId="0" applyFont="1" applyFill="1" applyBorder="1" applyAlignment="1">
      <alignment horizontal="center" vertical="center" wrapText="1"/>
    </xf>
    <xf numFmtId="0" fontId="24" fillId="63" borderId="17" xfId="0" applyFont="1" applyFill="1" applyBorder="1" applyAlignment="1">
      <alignment horizontal="center" vertical="center" wrapText="1"/>
    </xf>
    <xf numFmtId="0" fontId="28" fillId="54" borderId="7" xfId="0" applyFont="1" applyFill="1" applyBorder="1" applyAlignment="1">
      <alignment horizontal="center" wrapText="1"/>
    </xf>
    <xf numFmtId="0" fontId="30" fillId="44" borderId="7" xfId="0" applyFont="1" applyFill="1" applyBorder="1" applyAlignment="1">
      <alignment wrapText="1"/>
    </xf>
    <xf numFmtId="0" fontId="31" fillId="54" borderId="7" xfId="0" applyFont="1" applyFill="1" applyBorder="1" applyAlignment="1">
      <alignment wrapText="1"/>
    </xf>
    <xf numFmtId="0" fontId="31" fillId="54" borderId="10" xfId="0" applyFont="1" applyFill="1" applyBorder="1" applyAlignment="1">
      <alignment horizontal="center" wrapText="1"/>
    </xf>
    <xf numFmtId="0" fontId="31" fillId="44" borderId="10" xfId="0" applyFont="1" applyFill="1" applyBorder="1" applyAlignment="1">
      <alignment horizontal="center" wrapText="1"/>
    </xf>
    <xf numFmtId="0" fontId="32" fillId="52" borderId="7" xfId="0" applyFont="1" applyFill="1" applyBorder="1" applyAlignment="1">
      <alignment horizontal="center" wrapText="1"/>
    </xf>
    <xf numFmtId="0" fontId="33" fillId="52" borderId="7" xfId="0" applyFont="1" applyFill="1" applyBorder="1" applyAlignment="1">
      <alignment wrapText="1"/>
    </xf>
    <xf numFmtId="0" fontId="30" fillId="52" borderId="7" xfId="0" applyFont="1" applyFill="1" applyBorder="1" applyAlignment="1">
      <alignment wrapText="1"/>
    </xf>
    <xf numFmtId="0" fontId="32" fillId="63" borderId="7" xfId="0" applyFont="1" applyFill="1" applyBorder="1" applyAlignment="1">
      <alignment horizontal="center" wrapText="1"/>
    </xf>
    <xf numFmtId="0" fontId="0" fillId="64" borderId="7" xfId="0" applyFont="1" applyFill="1" applyBorder="1" applyAlignment="1">
      <alignment horizontal="center"/>
    </xf>
    <xf numFmtId="0" fontId="23" fillId="43" borderId="10" xfId="0" applyFont="1" applyFill="1" applyBorder="1" applyAlignment="1">
      <alignment horizontal="center" wrapText="1"/>
    </xf>
    <xf numFmtId="0" fontId="22" fillId="40" borderId="7" xfId="0" applyFont="1" applyFill="1" applyBorder="1" applyAlignment="1">
      <alignment wrapText="1"/>
    </xf>
    <xf numFmtId="0" fontId="34" fillId="40" borderId="7" xfId="0" applyFont="1" applyFill="1" applyBorder="1" applyAlignment="1">
      <alignment wrapText="1"/>
    </xf>
    <xf numFmtId="0" fontId="31" fillId="41" borderId="7" xfId="0" applyFont="1" applyFill="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Y92"/>
  <sheetViews>
    <sheetView tabSelected="1" topLeftCell="A4" zoomScale="85" zoomScaleNormal="85" workbookViewId="0">
      <selection activeCell="A39" sqref="A39:XFD39"/>
    </sheetView>
  </sheetViews>
  <sheetFormatPr defaultColWidth="36.42578125" defaultRowHeight="15.75" x14ac:dyDescent="0.25"/>
  <cols>
    <col min="1" max="1" width="28.7109375" style="317" customWidth="1"/>
    <col min="2" max="4" width="7.28515625" customWidth="1"/>
    <col min="5" max="8" width="6.42578125" customWidth="1"/>
    <col min="9" max="9" width="6.85546875" customWidth="1"/>
    <col min="10" max="10" width="36.42578125" style="316"/>
    <col min="11" max="14" width="12.7109375" style="1" customWidth="1"/>
  </cols>
  <sheetData>
    <row r="1" spans="1:103" ht="66" customHeight="1" thickBot="1" x14ac:dyDescent="0.3">
      <c r="A1" s="345" t="s">
        <v>0</v>
      </c>
      <c r="B1" s="346"/>
      <c r="C1" s="346"/>
      <c r="D1" s="346"/>
      <c r="E1" s="346"/>
      <c r="F1" s="346"/>
      <c r="G1" s="346"/>
      <c r="H1" s="346"/>
      <c r="I1" s="346"/>
      <c r="J1" s="346"/>
    </row>
    <row r="2" spans="1:103" ht="57" customHeight="1" thickBot="1" x14ac:dyDescent="0.3">
      <c r="A2" s="2"/>
      <c r="B2" s="347" t="s">
        <v>1</v>
      </c>
      <c r="C2" s="348"/>
      <c r="D2" s="348"/>
      <c r="E2" s="348"/>
      <c r="F2" s="348"/>
      <c r="G2" s="348"/>
      <c r="H2" s="349"/>
      <c r="I2" s="3"/>
      <c r="J2" s="4" t="s">
        <v>2</v>
      </c>
      <c r="K2" s="5" t="s">
        <v>3</v>
      </c>
      <c r="L2" s="5" t="s">
        <v>4</v>
      </c>
      <c r="M2" s="5" t="s">
        <v>5</v>
      </c>
      <c r="N2" s="5" t="s">
        <v>6</v>
      </c>
      <c r="O2" s="6" t="s">
        <v>7</v>
      </c>
      <c r="P2" s="7" t="s">
        <v>8</v>
      </c>
      <c r="Q2" s="8" t="s">
        <v>9</v>
      </c>
      <c r="R2" s="9" t="s">
        <v>10</v>
      </c>
      <c r="S2" s="10" t="s">
        <v>11</v>
      </c>
      <c r="T2" s="10" t="s">
        <v>11</v>
      </c>
      <c r="U2" s="11" t="s">
        <v>12</v>
      </c>
      <c r="V2" s="11" t="s">
        <v>12</v>
      </c>
      <c r="W2" s="350" t="s">
        <v>13</v>
      </c>
      <c r="X2" s="326"/>
      <c r="Y2" s="326"/>
      <c r="Z2" s="326"/>
      <c r="AA2" s="326"/>
      <c r="AB2" s="326"/>
      <c r="AC2" s="351" t="s">
        <v>14</v>
      </c>
      <c r="AD2" s="326"/>
      <c r="AE2" s="326"/>
      <c r="AF2" s="12" t="s">
        <v>15</v>
      </c>
      <c r="AG2" s="13"/>
      <c r="AH2" s="14"/>
      <c r="AI2" s="8" t="s">
        <v>16</v>
      </c>
      <c r="AJ2" s="352" t="s">
        <v>17</v>
      </c>
      <c r="AK2" s="326"/>
      <c r="AL2" s="326"/>
      <c r="AM2" s="326"/>
      <c r="AN2" s="326"/>
      <c r="AO2" s="326"/>
      <c r="AP2" s="15" t="s">
        <v>17</v>
      </c>
      <c r="AQ2" s="16"/>
      <c r="AR2" s="17" t="s">
        <v>17</v>
      </c>
      <c r="AS2" s="13"/>
      <c r="AT2" s="13"/>
      <c r="AU2" s="13"/>
      <c r="AV2" s="13"/>
      <c r="AW2" s="13"/>
      <c r="AX2" s="13"/>
      <c r="AY2" s="13"/>
      <c r="AZ2" s="13"/>
      <c r="BA2" s="13"/>
      <c r="BB2" s="18"/>
      <c r="BC2" s="353" t="s">
        <v>18</v>
      </c>
      <c r="BD2" s="326"/>
      <c r="BE2" s="326"/>
      <c r="BF2" s="19" t="s">
        <v>19</v>
      </c>
      <c r="BG2" s="19" t="s">
        <v>19</v>
      </c>
      <c r="BH2" s="19" t="s">
        <v>19</v>
      </c>
      <c r="BI2" s="19" t="s">
        <v>19</v>
      </c>
      <c r="BJ2" s="19" t="s">
        <v>19</v>
      </c>
      <c r="BK2" s="339" t="s">
        <v>20</v>
      </c>
      <c r="BL2" s="326"/>
      <c r="BM2" s="326"/>
      <c r="BN2" s="326"/>
      <c r="BO2" s="326"/>
      <c r="BP2" s="326"/>
      <c r="BQ2" s="326"/>
      <c r="BR2" s="326"/>
      <c r="BS2" s="326"/>
      <c r="BT2" s="326"/>
      <c r="BU2" s="326"/>
      <c r="BV2" s="340" t="s">
        <v>13</v>
      </c>
      <c r="BW2" s="326"/>
      <c r="BY2" s="20"/>
      <c r="BZ2" s="20"/>
      <c r="CA2" s="20"/>
      <c r="CB2" s="21"/>
      <c r="CC2" s="341" t="s">
        <v>11</v>
      </c>
      <c r="CD2" s="326"/>
      <c r="CE2" s="326"/>
      <c r="CF2" s="326"/>
      <c r="CG2" s="22" t="s">
        <v>10</v>
      </c>
      <c r="CH2" s="342" t="s">
        <v>21</v>
      </c>
      <c r="CI2" s="326"/>
      <c r="CJ2" s="326"/>
      <c r="CK2" s="326"/>
      <c r="CL2" s="343" t="s">
        <v>22</v>
      </c>
      <c r="CM2" s="326"/>
      <c r="CN2" s="23" t="s">
        <v>23</v>
      </c>
      <c r="CO2" s="344" t="s">
        <v>24</v>
      </c>
      <c r="CP2" s="24"/>
      <c r="CQ2" s="25"/>
      <c r="CR2" s="25"/>
      <c r="CS2" s="25"/>
      <c r="CT2" s="25"/>
      <c r="CU2" s="25"/>
      <c r="CV2" s="25"/>
      <c r="CW2" s="25"/>
      <c r="CX2" s="25"/>
      <c r="CY2" s="26"/>
    </row>
    <row r="3" spans="1:103" ht="25.5" thickBot="1" x14ac:dyDescent="0.3">
      <c r="A3" s="27" t="s">
        <v>25</v>
      </c>
      <c r="B3" s="28" t="s">
        <v>26</v>
      </c>
      <c r="C3" s="29" t="s">
        <v>27</v>
      </c>
      <c r="D3" s="29" t="s">
        <v>28</v>
      </c>
      <c r="E3" s="29" t="s">
        <v>29</v>
      </c>
      <c r="F3" s="29" t="s">
        <v>30</v>
      </c>
      <c r="G3" s="29" t="s">
        <v>31</v>
      </c>
      <c r="H3" s="30" t="s">
        <v>32</v>
      </c>
      <c r="I3" s="31"/>
      <c r="J3" s="32"/>
      <c r="K3" s="32"/>
      <c r="L3" s="32"/>
      <c r="M3" s="32"/>
      <c r="N3" s="32"/>
      <c r="O3" s="33">
        <v>1</v>
      </c>
      <c r="P3" s="33">
        <v>2</v>
      </c>
      <c r="Q3" s="34"/>
      <c r="R3" s="35"/>
      <c r="S3" s="36">
        <v>1</v>
      </c>
      <c r="T3" s="36">
        <v>2</v>
      </c>
      <c r="U3" s="37"/>
      <c r="V3" s="37"/>
      <c r="W3" s="333" t="s">
        <v>33</v>
      </c>
      <c r="X3" s="326"/>
      <c r="Y3" s="326"/>
      <c r="Z3" s="326"/>
      <c r="AA3" s="326"/>
      <c r="AB3" s="326"/>
      <c r="AC3" s="334" t="s">
        <v>34</v>
      </c>
      <c r="AD3" s="326"/>
      <c r="AE3" s="326"/>
      <c r="AF3" s="38"/>
      <c r="AG3" s="39"/>
      <c r="AH3" s="40"/>
      <c r="AI3" s="41" t="s">
        <v>35</v>
      </c>
      <c r="AJ3" s="335" t="s">
        <v>36</v>
      </c>
      <c r="AK3" s="326"/>
      <c r="AL3" s="326"/>
      <c r="AM3" s="326"/>
      <c r="AN3" s="326"/>
      <c r="AO3" s="326"/>
      <c r="AP3" s="42" t="s">
        <v>37</v>
      </c>
      <c r="AQ3" s="43"/>
      <c r="AR3" s="44"/>
      <c r="AS3" s="39"/>
      <c r="AT3" s="39"/>
      <c r="AU3" s="39"/>
      <c r="AV3" s="39"/>
      <c r="AW3" s="39"/>
      <c r="AX3" s="39"/>
      <c r="AY3" s="39"/>
      <c r="AZ3" s="39"/>
      <c r="BA3" s="39"/>
      <c r="BB3" s="45"/>
      <c r="BC3" s="336" t="s">
        <v>38</v>
      </c>
      <c r="BD3" s="326"/>
      <c r="BE3" s="326"/>
      <c r="BF3" s="33">
        <v>1</v>
      </c>
      <c r="BG3" s="33">
        <v>2</v>
      </c>
      <c r="BH3" s="33">
        <v>3</v>
      </c>
      <c r="BI3" s="33">
        <v>4</v>
      </c>
      <c r="BJ3" s="33">
        <v>5</v>
      </c>
      <c r="BK3" s="46"/>
      <c r="BL3" s="47"/>
      <c r="BM3" s="47"/>
      <c r="BN3" s="48"/>
      <c r="BO3" s="46"/>
      <c r="BP3" s="46"/>
      <c r="BQ3" s="49"/>
      <c r="BR3" s="46"/>
      <c r="BS3" s="46"/>
      <c r="BT3" s="46"/>
      <c r="BU3" s="50"/>
      <c r="BV3" s="337" t="s">
        <v>39</v>
      </c>
      <c r="BW3" s="326"/>
      <c r="BY3" s="51"/>
      <c r="BZ3" s="51"/>
      <c r="CA3" s="52"/>
      <c r="CB3" s="53" t="s">
        <v>40</v>
      </c>
      <c r="CC3" s="54"/>
      <c r="CD3" s="54"/>
      <c r="CE3" s="54"/>
      <c r="CF3" s="54"/>
      <c r="CG3" s="55"/>
      <c r="CH3" s="338"/>
      <c r="CI3" s="326"/>
      <c r="CJ3" s="326"/>
      <c r="CK3" s="326"/>
      <c r="CL3" s="56"/>
      <c r="CM3" s="56"/>
      <c r="CN3" s="57"/>
      <c r="CO3" s="326"/>
      <c r="CP3" s="58"/>
      <c r="CQ3" s="59"/>
      <c r="CR3" s="59"/>
      <c r="CS3" s="59"/>
      <c r="CT3" s="59"/>
      <c r="CU3" s="59"/>
      <c r="CV3" s="59"/>
      <c r="CW3" s="59"/>
      <c r="CX3" s="59"/>
      <c r="CY3" s="60"/>
    </row>
    <row r="4" spans="1:103" s="368" customFormat="1" ht="60" x14ac:dyDescent="0.25">
      <c r="A4" s="367">
        <v>10</v>
      </c>
      <c r="B4" s="368">
        <v>1</v>
      </c>
      <c r="C4" s="368">
        <v>1</v>
      </c>
      <c r="I4" s="369">
        <v>1</v>
      </c>
      <c r="J4" s="373" t="s">
        <v>41</v>
      </c>
      <c r="K4" s="374">
        <v>1</v>
      </c>
      <c r="L4" s="374">
        <v>1</v>
      </c>
      <c r="M4" s="374"/>
      <c r="N4" s="374"/>
      <c r="O4" s="375" t="s">
        <v>42</v>
      </c>
      <c r="P4" s="375" t="s">
        <v>43</v>
      </c>
      <c r="Q4" s="376" t="s">
        <v>44</v>
      </c>
      <c r="R4" s="377" t="s">
        <v>45</v>
      </c>
      <c r="S4" s="378" t="s">
        <v>46</v>
      </c>
      <c r="T4" s="378" t="s">
        <v>46</v>
      </c>
      <c r="U4" s="379" t="s">
        <v>47</v>
      </c>
      <c r="V4" s="379" t="s">
        <v>48</v>
      </c>
      <c r="W4" s="380" t="s">
        <v>49</v>
      </c>
      <c r="X4" s="381" t="s">
        <v>50</v>
      </c>
      <c r="Y4" s="382" t="s">
        <v>51</v>
      </c>
      <c r="Z4" s="381" t="s">
        <v>52</v>
      </c>
      <c r="AA4" s="382" t="s">
        <v>53</v>
      </c>
      <c r="AB4" s="375" t="s">
        <v>54</v>
      </c>
      <c r="AC4" s="383" t="s">
        <v>55</v>
      </c>
      <c r="AD4" s="383" t="s">
        <v>56</v>
      </c>
      <c r="AE4" s="383" t="s">
        <v>57</v>
      </c>
      <c r="AF4" s="384" t="s">
        <v>58</v>
      </c>
      <c r="AG4" s="385" t="s">
        <v>59</v>
      </c>
      <c r="AH4" s="386"/>
      <c r="AI4" s="376" t="s">
        <v>60</v>
      </c>
      <c r="AJ4" s="387" t="s">
        <v>61</v>
      </c>
      <c r="AK4" s="387" t="s">
        <v>62</v>
      </c>
      <c r="AL4" s="387" t="s">
        <v>63</v>
      </c>
      <c r="AM4" s="387" t="s">
        <v>64</v>
      </c>
      <c r="AN4" s="387" t="s">
        <v>65</v>
      </c>
      <c r="AO4" s="387" t="s">
        <v>66</v>
      </c>
      <c r="AP4" s="388" t="s">
        <v>67</v>
      </c>
      <c r="AQ4" s="388" t="s">
        <v>68</v>
      </c>
      <c r="AR4" s="388" t="s">
        <v>69</v>
      </c>
      <c r="AS4" s="388" t="s">
        <v>70</v>
      </c>
      <c r="AT4" s="388" t="s">
        <v>71</v>
      </c>
      <c r="AU4" s="388" t="s">
        <v>72</v>
      </c>
      <c r="AV4" s="385" t="s">
        <v>59</v>
      </c>
      <c r="AW4" s="385" t="s">
        <v>73</v>
      </c>
      <c r="AX4" s="385" t="s">
        <v>74</v>
      </c>
      <c r="AY4" s="385" t="s">
        <v>75</v>
      </c>
      <c r="AZ4" s="385" t="s">
        <v>76</v>
      </c>
      <c r="BA4" s="385" t="s">
        <v>77</v>
      </c>
      <c r="BB4" s="385" t="s">
        <v>78</v>
      </c>
      <c r="BC4" s="389" t="s">
        <v>79</v>
      </c>
      <c r="BD4" s="389" t="s">
        <v>80</v>
      </c>
      <c r="BE4" s="389" t="s">
        <v>81</v>
      </c>
      <c r="BF4" s="375" t="s">
        <v>82</v>
      </c>
      <c r="BG4" s="375" t="s">
        <v>83</v>
      </c>
      <c r="BH4" s="375" t="s">
        <v>84</v>
      </c>
      <c r="BI4" s="375" t="s">
        <v>85</v>
      </c>
      <c r="BJ4" s="375" t="s">
        <v>86</v>
      </c>
      <c r="BK4" s="375" t="s">
        <v>87</v>
      </c>
      <c r="BL4" s="390" t="s">
        <v>88</v>
      </c>
      <c r="BM4" s="390" t="s">
        <v>89</v>
      </c>
      <c r="BN4" s="382" t="s">
        <v>90</v>
      </c>
      <c r="BO4" s="382" t="s">
        <v>91</v>
      </c>
      <c r="BP4" s="375" t="s">
        <v>92</v>
      </c>
      <c r="BQ4" s="391" t="s">
        <v>93</v>
      </c>
      <c r="BR4" s="375" t="s">
        <v>85</v>
      </c>
      <c r="BS4" s="375" t="s">
        <v>86</v>
      </c>
      <c r="BT4" s="375" t="s">
        <v>94</v>
      </c>
      <c r="BU4" s="375" t="s">
        <v>95</v>
      </c>
      <c r="BV4" s="392" t="s">
        <v>96</v>
      </c>
      <c r="BW4" s="392" t="s">
        <v>97</v>
      </c>
      <c r="BY4" s="393" t="s">
        <v>98</v>
      </c>
      <c r="BZ4" s="384" t="s">
        <v>99</v>
      </c>
      <c r="CA4" s="384" t="s">
        <v>100</v>
      </c>
      <c r="CB4" s="394" t="s">
        <v>101</v>
      </c>
      <c r="CC4" s="378" t="s">
        <v>46</v>
      </c>
      <c r="CD4" s="378" t="s">
        <v>102</v>
      </c>
      <c r="CE4" s="378" t="s">
        <v>103</v>
      </c>
      <c r="CF4" s="378" t="s">
        <v>104</v>
      </c>
      <c r="CG4" s="377" t="s">
        <v>105</v>
      </c>
      <c r="CH4" s="395" t="s">
        <v>106</v>
      </c>
      <c r="CI4" s="395" t="s">
        <v>107</v>
      </c>
      <c r="CJ4" s="396" t="s">
        <v>108</v>
      </c>
      <c r="CK4" s="396" t="s">
        <v>109</v>
      </c>
      <c r="CL4" s="397" t="s">
        <v>110</v>
      </c>
      <c r="CM4" s="397" t="s">
        <v>111</v>
      </c>
      <c r="CN4" s="398" t="s">
        <v>112</v>
      </c>
      <c r="CO4" s="399" t="s">
        <v>113</v>
      </c>
      <c r="CP4" s="400" t="s">
        <v>114</v>
      </c>
      <c r="CY4" s="366"/>
    </row>
    <row r="5" spans="1:103" s="368" customFormat="1" ht="180" x14ac:dyDescent="0.25">
      <c r="A5" s="367">
        <v>2</v>
      </c>
      <c r="C5" s="368">
        <v>1</v>
      </c>
      <c r="D5" s="368">
        <v>1</v>
      </c>
      <c r="I5" s="369">
        <v>2</v>
      </c>
      <c r="J5" s="373" t="s">
        <v>115</v>
      </c>
      <c r="K5" s="401">
        <v>1</v>
      </c>
      <c r="L5" s="401">
        <v>1</v>
      </c>
      <c r="M5" s="401"/>
      <c r="N5" s="401"/>
      <c r="O5" s="402" t="s">
        <v>116</v>
      </c>
      <c r="P5" s="402" t="s">
        <v>117</v>
      </c>
      <c r="Q5" s="403" t="s">
        <v>118</v>
      </c>
      <c r="R5" s="404" t="s">
        <v>119</v>
      </c>
      <c r="S5" s="404" t="s">
        <v>120</v>
      </c>
      <c r="T5" s="404"/>
      <c r="U5" s="403" t="s">
        <v>121</v>
      </c>
      <c r="V5" s="403" t="s">
        <v>121</v>
      </c>
      <c r="W5" s="405" t="s">
        <v>122</v>
      </c>
      <c r="X5" s="404" t="s">
        <v>123</v>
      </c>
      <c r="Y5" s="406" t="s">
        <v>124</v>
      </c>
      <c r="Z5" s="407" t="s">
        <v>125</v>
      </c>
      <c r="AA5" s="406" t="s">
        <v>126</v>
      </c>
      <c r="AB5" s="406" t="s">
        <v>127</v>
      </c>
      <c r="AC5" s="408" t="s">
        <v>128</v>
      </c>
      <c r="AD5" s="409" t="s">
        <v>129</v>
      </c>
      <c r="AE5" s="409" t="s">
        <v>130</v>
      </c>
      <c r="AF5" s="404" t="s">
        <v>131</v>
      </c>
      <c r="AG5" s="404" t="s">
        <v>132</v>
      </c>
      <c r="AH5" s="410"/>
      <c r="AI5" s="403" t="s">
        <v>133</v>
      </c>
      <c r="AJ5" s="403" t="s">
        <v>134</v>
      </c>
      <c r="AK5" s="403" t="s">
        <v>135</v>
      </c>
      <c r="AL5" s="403" t="s">
        <v>136</v>
      </c>
      <c r="AM5" s="403" t="s">
        <v>137</v>
      </c>
      <c r="AN5" s="404" t="s">
        <v>138</v>
      </c>
      <c r="AO5" s="404" t="s">
        <v>139</v>
      </c>
      <c r="AP5" s="409" t="s">
        <v>140</v>
      </c>
      <c r="AQ5" s="404" t="s">
        <v>141</v>
      </c>
      <c r="AR5" s="404" t="s">
        <v>142</v>
      </c>
      <c r="AS5" s="404" t="s">
        <v>143</v>
      </c>
      <c r="AT5" s="411" t="s">
        <v>144</v>
      </c>
      <c r="AU5" s="404" t="s">
        <v>145</v>
      </c>
      <c r="AV5" s="404" t="s">
        <v>132</v>
      </c>
      <c r="AW5" s="404" t="s">
        <v>146</v>
      </c>
      <c r="AX5" s="404" t="s">
        <v>147</v>
      </c>
      <c r="AY5" s="404"/>
      <c r="AZ5" s="412"/>
      <c r="BA5" s="404"/>
      <c r="BB5" s="404"/>
      <c r="BC5" s="404" t="s">
        <v>148</v>
      </c>
      <c r="BD5" s="404" t="s">
        <v>149</v>
      </c>
      <c r="BE5" s="404" t="s">
        <v>150</v>
      </c>
      <c r="BF5" s="409" t="s">
        <v>151</v>
      </c>
      <c r="BG5" s="409" t="s">
        <v>152</v>
      </c>
      <c r="BH5" s="413" t="s">
        <v>153</v>
      </c>
      <c r="BI5" s="409"/>
      <c r="BJ5" s="409"/>
      <c r="BK5" s="409" t="s">
        <v>154</v>
      </c>
      <c r="BL5" s="404" t="s">
        <v>155</v>
      </c>
      <c r="BM5" s="404" t="s">
        <v>156</v>
      </c>
      <c r="BN5" s="409" t="s">
        <v>157</v>
      </c>
      <c r="BO5" s="409" t="s">
        <v>158</v>
      </c>
      <c r="BP5" s="409" t="s">
        <v>159</v>
      </c>
      <c r="BQ5" s="404"/>
      <c r="BR5" s="404" t="s">
        <v>160</v>
      </c>
      <c r="BS5" s="404"/>
      <c r="BT5" s="404" t="s">
        <v>161</v>
      </c>
      <c r="BU5" s="404"/>
      <c r="BV5" s="404" t="s">
        <v>162</v>
      </c>
      <c r="BW5" s="409" t="s">
        <v>163</v>
      </c>
      <c r="BX5" s="414"/>
      <c r="BY5" s="404" t="s">
        <v>164</v>
      </c>
      <c r="BZ5" s="404" t="s">
        <v>165</v>
      </c>
      <c r="CA5" s="409" t="s">
        <v>166</v>
      </c>
      <c r="CB5" s="404"/>
      <c r="CC5" s="404" t="s">
        <v>120</v>
      </c>
      <c r="CD5" s="404"/>
      <c r="CE5" s="404"/>
      <c r="CF5" s="404" t="s">
        <v>167</v>
      </c>
      <c r="CG5" s="404" t="s">
        <v>168</v>
      </c>
      <c r="CH5" s="409" t="s">
        <v>169</v>
      </c>
      <c r="CI5" s="404"/>
      <c r="CJ5" s="415" t="s">
        <v>170</v>
      </c>
      <c r="CK5" s="415" t="s">
        <v>171</v>
      </c>
      <c r="CL5" s="409" t="s">
        <v>172</v>
      </c>
      <c r="CM5" s="404" t="s">
        <v>173</v>
      </c>
      <c r="CN5" s="409" t="s">
        <v>174</v>
      </c>
      <c r="CO5" s="409" t="s">
        <v>175</v>
      </c>
      <c r="CP5" s="416" t="s">
        <v>176</v>
      </c>
      <c r="CQ5" s="414"/>
      <c r="CR5" s="414"/>
      <c r="CS5" s="414"/>
      <c r="CT5" s="414"/>
      <c r="CU5" s="414"/>
      <c r="CV5" s="414"/>
      <c r="CW5" s="414"/>
      <c r="CX5" s="414"/>
      <c r="CY5" s="417"/>
    </row>
    <row r="6" spans="1:103" s="368" customFormat="1" ht="90" x14ac:dyDescent="0.25">
      <c r="A6" s="367">
        <v>2</v>
      </c>
      <c r="D6" s="368">
        <v>1</v>
      </c>
      <c r="E6" s="368">
        <v>1</v>
      </c>
      <c r="I6" s="369">
        <v>3</v>
      </c>
      <c r="J6" s="373" t="s">
        <v>177</v>
      </c>
      <c r="K6" s="401"/>
      <c r="L6" s="401">
        <v>1</v>
      </c>
      <c r="M6" s="401"/>
      <c r="N6" s="401"/>
      <c r="O6" s="418"/>
      <c r="P6" s="419" t="s">
        <v>178</v>
      </c>
      <c r="Q6" s="420" t="s">
        <v>179</v>
      </c>
      <c r="R6" s="421" t="s">
        <v>180</v>
      </c>
      <c r="S6" s="361"/>
      <c r="T6" s="361"/>
      <c r="U6" s="429" t="s">
        <v>181</v>
      </c>
      <c r="V6" s="429"/>
      <c r="W6" s="357"/>
      <c r="X6" s="361"/>
      <c r="Y6" s="422"/>
      <c r="Z6" s="361"/>
      <c r="AA6" s="422"/>
      <c r="AB6" s="422"/>
      <c r="AC6" s="356"/>
      <c r="AD6" s="356"/>
      <c r="AE6" s="418"/>
      <c r="AF6" s="361"/>
      <c r="AG6" s="357"/>
      <c r="AH6" s="423"/>
      <c r="AI6" s="361"/>
      <c r="AJ6" s="361" t="s">
        <v>182</v>
      </c>
      <c r="AK6" s="361"/>
      <c r="AL6" s="362" t="s">
        <v>183</v>
      </c>
      <c r="AM6" s="421" t="s">
        <v>184</v>
      </c>
      <c r="AN6" s="421" t="s">
        <v>185</v>
      </c>
      <c r="AO6" s="421" t="s">
        <v>186</v>
      </c>
      <c r="AP6" s="362" t="s">
        <v>187</v>
      </c>
      <c r="AQ6" s="421" t="s">
        <v>188</v>
      </c>
      <c r="AR6" s="361"/>
      <c r="AS6" s="361"/>
      <c r="AT6" s="361"/>
      <c r="AU6" s="361"/>
      <c r="AV6" s="357"/>
      <c r="AW6" s="424" t="s">
        <v>189</v>
      </c>
      <c r="AX6" s="430"/>
      <c r="AY6" s="430"/>
      <c r="AZ6" s="362" t="s">
        <v>190</v>
      </c>
      <c r="BA6" s="362" t="s">
        <v>191</v>
      </c>
      <c r="BB6" s="425"/>
      <c r="BC6" s="426"/>
      <c r="BD6" s="355"/>
      <c r="BE6" s="355"/>
      <c r="BF6" s="357"/>
      <c r="BG6" s="362" t="s">
        <v>192</v>
      </c>
      <c r="BH6" s="357"/>
      <c r="BI6" s="418"/>
      <c r="BJ6" s="418"/>
      <c r="BK6" s="357" t="s">
        <v>193</v>
      </c>
      <c r="BL6" s="361"/>
      <c r="BM6" s="361"/>
      <c r="BN6" s="357"/>
      <c r="BO6" s="357" t="s">
        <v>194</v>
      </c>
      <c r="BP6" s="357"/>
      <c r="BQ6" s="355"/>
      <c r="BR6" s="361"/>
      <c r="BS6" s="361"/>
      <c r="BT6" s="361"/>
      <c r="BU6" s="361"/>
      <c r="BV6" s="361"/>
      <c r="BW6" s="357"/>
      <c r="BY6" s="355"/>
      <c r="BZ6" s="426"/>
      <c r="CA6" s="427"/>
      <c r="CB6" s="425"/>
      <c r="CC6" s="425"/>
      <c r="CD6" s="428" t="s">
        <v>195</v>
      </c>
      <c r="CE6" s="428" t="s">
        <v>196</v>
      </c>
      <c r="CF6" s="426"/>
      <c r="CG6" s="363"/>
      <c r="CH6" s="357"/>
      <c r="CI6" s="355"/>
      <c r="CJ6" s="355"/>
      <c r="CK6" s="355"/>
      <c r="CL6" s="418"/>
      <c r="CM6" s="355"/>
      <c r="CN6" s="357"/>
      <c r="CO6" s="357"/>
      <c r="CP6" s="365"/>
      <c r="CY6" s="366"/>
    </row>
    <row r="7" spans="1:103" ht="45" x14ac:dyDescent="0.25">
      <c r="A7" s="61">
        <v>3</v>
      </c>
      <c r="E7">
        <v>1</v>
      </c>
      <c r="F7">
        <v>1</v>
      </c>
      <c r="G7">
        <v>1</v>
      </c>
      <c r="H7">
        <v>1</v>
      </c>
      <c r="I7" s="62">
        <v>4</v>
      </c>
      <c r="J7" s="86" t="s">
        <v>197</v>
      </c>
      <c r="K7" s="87"/>
      <c r="L7" s="87">
        <v>1</v>
      </c>
      <c r="M7" s="87">
        <v>1</v>
      </c>
      <c r="N7" s="87"/>
      <c r="O7" s="88" t="s">
        <v>198</v>
      </c>
      <c r="P7" s="88" t="s">
        <v>199</v>
      </c>
      <c r="Q7" s="88" t="s">
        <v>200</v>
      </c>
      <c r="R7" s="89" t="s">
        <v>201</v>
      </c>
      <c r="S7" s="88" t="s">
        <v>202</v>
      </c>
      <c r="T7" s="90" t="s">
        <v>203</v>
      </c>
      <c r="U7" s="88" t="s">
        <v>204</v>
      </c>
      <c r="V7" s="88" t="s">
        <v>205</v>
      </c>
      <c r="W7" s="88" t="s">
        <v>206</v>
      </c>
      <c r="X7" s="88" t="s">
        <v>207</v>
      </c>
      <c r="Y7" s="88" t="s">
        <v>208</v>
      </c>
      <c r="Z7" s="88" t="s">
        <v>209</v>
      </c>
      <c r="AA7" s="88" t="s">
        <v>210</v>
      </c>
      <c r="AB7" s="88" t="s">
        <v>211</v>
      </c>
      <c r="AC7" s="89" t="s">
        <v>212</v>
      </c>
      <c r="AD7" s="89" t="s">
        <v>212</v>
      </c>
      <c r="AE7" s="89" t="s">
        <v>213</v>
      </c>
      <c r="AF7" s="89" t="s">
        <v>214</v>
      </c>
      <c r="AG7" s="88" t="s">
        <v>215</v>
      </c>
      <c r="AH7" s="77"/>
      <c r="AI7" s="91" t="s">
        <v>216</v>
      </c>
      <c r="AJ7" s="88" t="s">
        <v>217</v>
      </c>
      <c r="AK7" s="91" t="s">
        <v>218</v>
      </c>
      <c r="AL7" s="88" t="s">
        <v>219</v>
      </c>
      <c r="AM7" s="88" t="s">
        <v>220</v>
      </c>
      <c r="AN7" s="92"/>
      <c r="AO7" s="92"/>
      <c r="AP7" s="88" t="s">
        <v>221</v>
      </c>
      <c r="AQ7" s="91" t="s">
        <v>222</v>
      </c>
      <c r="AR7" s="92"/>
      <c r="AS7" s="92"/>
      <c r="AT7" s="92"/>
      <c r="AU7" s="92"/>
      <c r="AV7" s="88" t="s">
        <v>215</v>
      </c>
      <c r="AW7" s="92"/>
      <c r="AX7" s="92"/>
      <c r="AY7" s="88"/>
      <c r="AZ7" s="88"/>
      <c r="BA7" s="88"/>
      <c r="BB7" s="88" t="s">
        <v>223</v>
      </c>
      <c r="BC7" s="92"/>
      <c r="BD7" s="92"/>
      <c r="BE7" s="92"/>
      <c r="BF7" s="92"/>
      <c r="BG7" s="92"/>
      <c r="BH7" s="92"/>
      <c r="BI7" s="92"/>
      <c r="BJ7" s="92"/>
      <c r="BK7" s="88" t="s">
        <v>224</v>
      </c>
      <c r="BL7" s="89" t="s">
        <v>225</v>
      </c>
      <c r="BM7" s="92"/>
      <c r="BN7" s="88" t="s">
        <v>224</v>
      </c>
      <c r="BO7" s="88" t="s">
        <v>224</v>
      </c>
      <c r="BP7" s="88" t="s">
        <v>226</v>
      </c>
      <c r="BQ7" s="92"/>
      <c r="BR7" s="92"/>
      <c r="BS7" s="92"/>
      <c r="BT7" s="92"/>
      <c r="BU7" s="92"/>
      <c r="BV7" s="92"/>
      <c r="BW7" s="88" t="s">
        <v>227</v>
      </c>
      <c r="BY7" s="92"/>
      <c r="BZ7" s="92"/>
      <c r="CA7" s="92"/>
      <c r="CB7" s="88"/>
      <c r="CC7" s="88" t="s">
        <v>228</v>
      </c>
      <c r="CD7" s="92"/>
      <c r="CE7" s="92"/>
      <c r="CF7" s="92"/>
      <c r="CG7" s="92"/>
      <c r="CH7" s="88"/>
      <c r="CI7" s="92"/>
      <c r="CJ7" s="92"/>
      <c r="CK7" s="92"/>
      <c r="CL7" s="88"/>
      <c r="CM7" s="92"/>
      <c r="CN7" s="88"/>
      <c r="CO7" s="92"/>
      <c r="CP7" s="92"/>
      <c r="CQ7" s="93"/>
      <c r="CR7" s="93"/>
      <c r="CS7" s="93"/>
      <c r="CT7" s="93"/>
      <c r="CU7" s="93"/>
      <c r="CV7" s="93"/>
      <c r="CW7" s="93"/>
      <c r="CX7" s="93"/>
      <c r="CY7" s="94"/>
    </row>
    <row r="8" spans="1:103" x14ac:dyDescent="0.25">
      <c r="A8" s="61">
        <v>1</v>
      </c>
      <c r="E8">
        <v>1</v>
      </c>
      <c r="F8">
        <v>1</v>
      </c>
      <c r="G8">
        <v>1</v>
      </c>
      <c r="I8" s="62">
        <v>5</v>
      </c>
      <c r="J8" s="95" t="s">
        <v>229</v>
      </c>
      <c r="K8" s="96">
        <v>1</v>
      </c>
      <c r="L8" s="96">
        <v>1</v>
      </c>
      <c r="M8" s="96">
        <v>1</v>
      </c>
      <c r="N8" s="96"/>
      <c r="O8" s="70" t="s">
        <v>230</v>
      </c>
      <c r="P8" s="70" t="s">
        <v>231</v>
      </c>
      <c r="Q8" s="74" t="s">
        <v>230</v>
      </c>
      <c r="R8" s="73" t="s">
        <v>230</v>
      </c>
      <c r="S8" s="73" t="s">
        <v>232</v>
      </c>
      <c r="T8" s="73" t="s">
        <v>232</v>
      </c>
      <c r="U8" s="74" t="s">
        <v>230</v>
      </c>
      <c r="V8" s="74"/>
      <c r="W8" s="74" t="s">
        <v>232</v>
      </c>
      <c r="X8" s="73" t="s">
        <v>232</v>
      </c>
      <c r="Y8" s="75" t="s">
        <v>232</v>
      </c>
      <c r="Z8" s="73" t="s">
        <v>232</v>
      </c>
      <c r="AA8" s="75" t="s">
        <v>232</v>
      </c>
      <c r="AB8" s="75" t="s">
        <v>232</v>
      </c>
      <c r="AC8" s="71" t="s">
        <v>233</v>
      </c>
      <c r="AD8" s="71" t="s">
        <v>233</v>
      </c>
      <c r="AE8" s="71" t="s">
        <v>233</v>
      </c>
      <c r="AF8" s="73" t="s">
        <v>232</v>
      </c>
      <c r="AG8" s="74" t="s">
        <v>230</v>
      </c>
      <c r="AH8" s="67"/>
      <c r="AI8" s="73" t="s">
        <v>230</v>
      </c>
      <c r="AJ8" s="73" t="s">
        <v>230</v>
      </c>
      <c r="AK8" s="73" t="s">
        <v>230</v>
      </c>
      <c r="AL8" s="73" t="s">
        <v>230</v>
      </c>
      <c r="AM8" s="73"/>
      <c r="AN8" s="73"/>
      <c r="AO8" s="73" t="s">
        <v>230</v>
      </c>
      <c r="AP8" s="74" t="s">
        <v>232</v>
      </c>
      <c r="AQ8" s="73" t="s">
        <v>230</v>
      </c>
      <c r="AR8" s="72" t="s">
        <v>234</v>
      </c>
      <c r="AS8" s="72" t="s">
        <v>234</v>
      </c>
      <c r="AT8" s="72" t="s">
        <v>234</v>
      </c>
      <c r="AU8" s="72" t="s">
        <v>234</v>
      </c>
      <c r="AV8" s="74" t="s">
        <v>230</v>
      </c>
      <c r="AW8" s="73"/>
      <c r="AX8" s="73"/>
      <c r="AY8" s="73"/>
      <c r="AZ8" s="73"/>
      <c r="BA8" s="73"/>
      <c r="BB8" s="79" t="s">
        <v>230</v>
      </c>
      <c r="BC8" s="80"/>
      <c r="BD8" s="81"/>
      <c r="BE8" s="81"/>
      <c r="BF8" s="71"/>
      <c r="BG8" s="71" t="s">
        <v>230</v>
      </c>
      <c r="BH8" s="71"/>
      <c r="BI8" s="71"/>
      <c r="BJ8" s="71"/>
      <c r="BK8" s="74" t="s">
        <v>230</v>
      </c>
      <c r="BL8" s="73" t="s">
        <v>232</v>
      </c>
      <c r="BM8" s="73" t="s">
        <v>230</v>
      </c>
      <c r="BN8" s="74" t="s">
        <v>230</v>
      </c>
      <c r="BO8" s="74" t="s">
        <v>230</v>
      </c>
      <c r="BP8" s="74" t="s">
        <v>230</v>
      </c>
      <c r="BQ8" s="81"/>
      <c r="BR8" s="73"/>
      <c r="BS8" s="73"/>
      <c r="BT8" s="73"/>
      <c r="BU8" s="73" t="s">
        <v>230</v>
      </c>
      <c r="BV8" s="73" t="s">
        <v>232</v>
      </c>
      <c r="BW8" s="74" t="s">
        <v>230</v>
      </c>
      <c r="BY8" s="81"/>
      <c r="BZ8" s="80"/>
      <c r="CA8" s="82"/>
      <c r="CB8" s="79"/>
      <c r="CC8" s="79" t="s">
        <v>230</v>
      </c>
      <c r="CD8" s="80"/>
      <c r="CE8" s="80"/>
      <c r="CF8" s="80"/>
      <c r="CG8" s="84" t="s">
        <v>235</v>
      </c>
      <c r="CH8" s="74" t="s">
        <v>230</v>
      </c>
      <c r="CI8" s="80"/>
      <c r="CJ8" s="80"/>
      <c r="CK8" s="80"/>
      <c r="CL8" s="70"/>
      <c r="CM8" s="81"/>
      <c r="CN8" s="74" t="s">
        <v>230</v>
      </c>
      <c r="CO8" s="73" t="s">
        <v>230</v>
      </c>
      <c r="CP8" s="97" t="s">
        <v>236</v>
      </c>
      <c r="CY8" s="69"/>
    </row>
    <row r="9" spans="1:103" ht="75" x14ac:dyDescent="0.25">
      <c r="A9" s="61">
        <v>4</v>
      </c>
      <c r="B9">
        <v>1</v>
      </c>
      <c r="C9">
        <v>1</v>
      </c>
      <c r="D9">
        <v>1</v>
      </c>
      <c r="E9">
        <v>1</v>
      </c>
      <c r="F9">
        <v>1</v>
      </c>
      <c r="G9">
        <v>1</v>
      </c>
      <c r="H9">
        <v>1</v>
      </c>
      <c r="I9" s="62">
        <v>6</v>
      </c>
      <c r="J9" s="95" t="s">
        <v>237</v>
      </c>
      <c r="K9" s="98">
        <v>1</v>
      </c>
      <c r="L9" s="98">
        <v>1</v>
      </c>
      <c r="M9" s="98"/>
      <c r="N9" s="98"/>
      <c r="O9" s="325" t="s">
        <v>238</v>
      </c>
      <c r="P9" s="326"/>
      <c r="Q9" s="99" t="s">
        <v>239</v>
      </c>
      <c r="R9" s="100" t="s">
        <v>240</v>
      </c>
      <c r="S9" s="329" t="s">
        <v>241</v>
      </c>
      <c r="T9" s="326"/>
      <c r="U9" s="100" t="s">
        <v>242</v>
      </c>
      <c r="V9" s="100"/>
      <c r="W9" s="330" t="s">
        <v>243</v>
      </c>
      <c r="X9" s="326"/>
      <c r="Y9" s="326"/>
      <c r="Z9" s="326"/>
      <c r="AA9" s="326"/>
      <c r="AB9" s="326"/>
      <c r="AC9" s="331" t="s">
        <v>244</v>
      </c>
      <c r="AD9" s="326"/>
      <c r="AE9" s="326"/>
      <c r="AF9" s="84" t="s">
        <v>245</v>
      </c>
      <c r="AG9" s="71" t="s">
        <v>246</v>
      </c>
      <c r="AH9" s="101"/>
      <c r="AI9" s="78" t="s">
        <v>247</v>
      </c>
      <c r="AJ9" s="332" t="s">
        <v>248</v>
      </c>
      <c r="AK9" s="326"/>
      <c r="AL9" s="326"/>
      <c r="AM9" s="326"/>
      <c r="AN9" s="326"/>
      <c r="AO9" s="326"/>
      <c r="AP9" s="66" t="s">
        <v>249</v>
      </c>
      <c r="AQ9" s="75" t="s">
        <v>250</v>
      </c>
      <c r="AR9" s="81"/>
      <c r="AS9" s="81"/>
      <c r="AT9" s="81"/>
      <c r="AU9" s="81"/>
      <c r="AV9" s="71"/>
      <c r="AW9" s="80"/>
      <c r="AX9" s="81"/>
      <c r="AY9" s="102"/>
      <c r="AZ9" s="102"/>
      <c r="BA9" s="102"/>
      <c r="BB9" s="102"/>
      <c r="BC9" s="80"/>
      <c r="BD9" s="81"/>
      <c r="BE9" s="81"/>
      <c r="BF9" s="103"/>
      <c r="BG9" s="103"/>
      <c r="BH9" s="103"/>
      <c r="BI9" s="103"/>
      <c r="BJ9" s="103"/>
      <c r="BK9" s="78"/>
      <c r="BL9" s="84"/>
      <c r="BM9" s="81"/>
      <c r="BN9" s="78"/>
      <c r="BO9" s="78"/>
      <c r="BP9" s="78"/>
      <c r="BQ9" s="81"/>
      <c r="BR9" s="81"/>
      <c r="BS9" s="81"/>
      <c r="BT9" s="81"/>
      <c r="BU9" s="81"/>
      <c r="BV9" s="81"/>
      <c r="BW9" s="78"/>
      <c r="BY9" s="81"/>
      <c r="BZ9" s="80"/>
      <c r="CA9" s="82"/>
      <c r="CB9" s="102"/>
      <c r="CC9" s="102"/>
      <c r="CD9" s="80"/>
      <c r="CE9" s="80"/>
      <c r="CF9" s="80"/>
      <c r="CG9" s="81"/>
      <c r="CH9" s="78"/>
      <c r="CI9" s="80"/>
      <c r="CJ9" s="80"/>
      <c r="CK9" s="80"/>
      <c r="CL9" s="71"/>
      <c r="CM9" s="81"/>
      <c r="CN9" s="65" t="s">
        <v>251</v>
      </c>
      <c r="CO9" s="66" t="s">
        <v>252</v>
      </c>
      <c r="CP9" s="104" t="s">
        <v>253</v>
      </c>
      <c r="CY9" s="69"/>
    </row>
    <row r="10" spans="1:103" ht="18" x14ac:dyDescent="0.25">
      <c r="A10" s="61">
        <v>4</v>
      </c>
      <c r="B10">
        <v>1</v>
      </c>
      <c r="C10">
        <v>1</v>
      </c>
      <c r="D10">
        <v>1</v>
      </c>
      <c r="E10">
        <v>1</v>
      </c>
      <c r="F10">
        <v>1</v>
      </c>
      <c r="G10">
        <v>1</v>
      </c>
      <c r="H10">
        <v>1</v>
      </c>
      <c r="I10" s="62">
        <v>7</v>
      </c>
      <c r="J10" s="105" t="s">
        <v>254</v>
      </c>
      <c r="K10" s="106">
        <v>1</v>
      </c>
      <c r="L10" s="106">
        <v>1</v>
      </c>
      <c r="M10" s="106"/>
      <c r="N10" s="106"/>
      <c r="O10" s="107"/>
      <c r="P10" s="107"/>
      <c r="Q10" s="73"/>
      <c r="R10" s="79"/>
      <c r="S10" s="108">
        <v>41900</v>
      </c>
      <c r="T10" s="108">
        <v>41900</v>
      </c>
      <c r="U10" s="79"/>
      <c r="V10" s="79"/>
      <c r="W10" s="74"/>
      <c r="X10" s="73"/>
      <c r="Y10" s="75"/>
      <c r="Z10" s="73"/>
      <c r="AA10" s="75"/>
      <c r="AB10" s="75"/>
      <c r="AC10" s="73"/>
      <c r="AD10" s="73"/>
      <c r="AE10" s="73"/>
      <c r="AF10" s="73"/>
      <c r="AG10" s="80"/>
      <c r="AH10" s="109"/>
      <c r="AI10" s="73"/>
      <c r="AJ10" s="73"/>
      <c r="AK10" s="73"/>
      <c r="AL10" s="73"/>
      <c r="AM10" s="73"/>
      <c r="AN10" s="73"/>
      <c r="AO10" s="73"/>
      <c r="AP10" s="73"/>
      <c r="AQ10" s="73"/>
      <c r="AR10" s="81"/>
      <c r="AS10" s="81"/>
      <c r="AT10" s="81"/>
      <c r="AU10" s="81"/>
      <c r="AV10" s="80"/>
      <c r="AW10" s="79"/>
      <c r="AX10" s="73"/>
      <c r="AY10" s="79"/>
      <c r="AZ10" s="79"/>
      <c r="BA10" s="79"/>
      <c r="BB10" s="79"/>
      <c r="BC10" s="80"/>
      <c r="BD10" s="81"/>
      <c r="BE10" s="81"/>
      <c r="BF10" s="73"/>
      <c r="BG10" s="73"/>
      <c r="BH10" s="73"/>
      <c r="BI10" s="73"/>
      <c r="BJ10" s="73"/>
      <c r="BK10" s="81"/>
      <c r="BL10" s="73"/>
      <c r="BM10" s="81"/>
      <c r="BN10" s="73"/>
      <c r="BO10" s="73"/>
      <c r="BP10" s="73"/>
      <c r="BQ10" s="81"/>
      <c r="BR10" s="81"/>
      <c r="BS10" s="81"/>
      <c r="BT10" s="81"/>
      <c r="BU10" s="81"/>
      <c r="BV10" s="81"/>
      <c r="BW10" s="73"/>
      <c r="BY10" s="81"/>
      <c r="BZ10" s="80"/>
      <c r="CA10" s="80"/>
      <c r="CB10" s="80"/>
      <c r="CC10" s="80"/>
      <c r="CD10" s="80"/>
      <c r="CE10" s="80"/>
      <c r="CF10" s="80"/>
      <c r="CG10" s="73"/>
      <c r="CH10" s="73"/>
      <c r="CI10" s="80"/>
      <c r="CJ10" s="80"/>
      <c r="CK10" s="80"/>
      <c r="CL10" s="80"/>
      <c r="CM10" s="81"/>
      <c r="CN10" s="73"/>
      <c r="CO10" s="73"/>
      <c r="CP10" s="97"/>
      <c r="CQ10" s="110"/>
      <c r="CR10" s="110"/>
      <c r="CS10" s="110"/>
      <c r="CT10" s="110"/>
      <c r="CU10" s="110"/>
      <c r="CV10" s="110"/>
      <c r="CW10" s="110"/>
      <c r="CX10" s="110"/>
      <c r="CY10" s="110"/>
    </row>
    <row r="11" spans="1:103" x14ac:dyDescent="0.25">
      <c r="A11" s="61">
        <v>1</v>
      </c>
      <c r="D11">
        <v>1</v>
      </c>
      <c r="E11">
        <v>1</v>
      </c>
      <c r="F11">
        <v>1</v>
      </c>
      <c r="I11" s="62">
        <v>8</v>
      </c>
      <c r="J11" s="111" t="s">
        <v>255</v>
      </c>
      <c r="K11" s="112">
        <v>1</v>
      </c>
      <c r="L11" s="112">
        <v>1</v>
      </c>
      <c r="M11" s="112"/>
      <c r="N11" s="112"/>
      <c r="O11" s="113">
        <v>15</v>
      </c>
      <c r="P11" s="113">
        <v>15</v>
      </c>
      <c r="Q11" s="113">
        <v>120</v>
      </c>
      <c r="R11" s="113">
        <v>30</v>
      </c>
      <c r="S11" s="113">
        <v>15</v>
      </c>
      <c r="T11" s="113">
        <v>15</v>
      </c>
      <c r="U11" s="113">
        <v>12</v>
      </c>
      <c r="V11" s="113">
        <v>12</v>
      </c>
      <c r="W11" s="113">
        <v>18</v>
      </c>
      <c r="X11" s="113">
        <v>18</v>
      </c>
      <c r="Y11" s="113">
        <v>18</v>
      </c>
      <c r="Z11" s="113">
        <v>19</v>
      </c>
      <c r="AA11" s="113">
        <v>19</v>
      </c>
      <c r="AB11" s="113">
        <v>19</v>
      </c>
      <c r="AC11" s="113">
        <v>15</v>
      </c>
      <c r="AD11" s="113">
        <v>15</v>
      </c>
      <c r="AE11" s="113">
        <v>15</v>
      </c>
      <c r="AF11" s="113">
        <v>30</v>
      </c>
      <c r="AG11" s="113">
        <v>30</v>
      </c>
      <c r="AH11" s="114">
        <f>SUM(O11:AE11)</f>
        <v>390</v>
      </c>
      <c r="AI11" s="115">
        <v>12</v>
      </c>
      <c r="AJ11" s="115"/>
      <c r="AK11" s="115"/>
      <c r="AL11" s="115"/>
      <c r="AM11" s="115"/>
      <c r="AN11" s="115"/>
      <c r="AO11" s="115"/>
      <c r="AP11" s="115">
        <v>20</v>
      </c>
      <c r="AQ11" s="115">
        <v>20</v>
      </c>
      <c r="AR11" s="116">
        <v>20</v>
      </c>
      <c r="AS11" s="116">
        <v>20</v>
      </c>
      <c r="AT11" s="116">
        <v>20</v>
      </c>
      <c r="AU11" s="116">
        <v>20</v>
      </c>
      <c r="AV11" s="116">
        <v>20</v>
      </c>
      <c r="AW11" s="115"/>
      <c r="AX11" s="115">
        <v>20</v>
      </c>
      <c r="AY11" s="115"/>
      <c r="AZ11" s="115"/>
      <c r="BA11" s="115"/>
      <c r="BB11" s="115"/>
      <c r="BC11" s="116">
        <v>20</v>
      </c>
      <c r="BD11" s="116">
        <v>20</v>
      </c>
      <c r="BE11" s="116">
        <v>20</v>
      </c>
      <c r="BF11" s="113">
        <v>15</v>
      </c>
      <c r="BG11" s="113">
        <v>15</v>
      </c>
      <c r="BH11" s="113">
        <v>15</v>
      </c>
      <c r="BI11" s="113"/>
      <c r="BJ11" s="113"/>
      <c r="BK11" s="116">
        <v>15</v>
      </c>
      <c r="BL11" s="115">
        <v>30</v>
      </c>
      <c r="BM11" s="116"/>
      <c r="BN11" s="115">
        <v>30</v>
      </c>
      <c r="BO11" s="115">
        <v>15</v>
      </c>
      <c r="BP11" s="115"/>
      <c r="BQ11" s="116">
        <v>30</v>
      </c>
      <c r="BR11" s="116"/>
      <c r="BS11" s="116"/>
      <c r="BT11" s="116"/>
      <c r="BU11" s="116"/>
      <c r="BV11" s="116"/>
      <c r="BW11" s="115"/>
      <c r="BY11" s="116"/>
      <c r="BZ11" s="116">
        <v>15</v>
      </c>
      <c r="CA11" s="116">
        <v>15</v>
      </c>
      <c r="CB11" s="116"/>
      <c r="CC11" s="116">
        <v>15</v>
      </c>
      <c r="CD11" s="116"/>
      <c r="CE11" s="116"/>
      <c r="CF11" s="116"/>
      <c r="CG11" s="115"/>
      <c r="CH11" s="115"/>
      <c r="CI11" s="116"/>
      <c r="CJ11" s="116"/>
      <c r="CK11" s="116"/>
      <c r="CL11" s="116"/>
      <c r="CM11" s="116"/>
      <c r="CN11" s="115"/>
      <c r="CO11" s="115" t="s">
        <v>37</v>
      </c>
      <c r="CP11" s="117"/>
      <c r="CQ11" s="118"/>
      <c r="CR11" s="118"/>
      <c r="CS11" s="118"/>
      <c r="CT11" s="118"/>
      <c r="CU11" s="118"/>
      <c r="CV11" s="118"/>
      <c r="CW11" s="118"/>
      <c r="CX11" s="118"/>
      <c r="CY11" s="118">
        <f>SUM(CL11:CX11)</f>
        <v>0</v>
      </c>
    </row>
    <row r="12" spans="1:103" ht="18.75" x14ac:dyDescent="0.25">
      <c r="A12" s="61">
        <v>2</v>
      </c>
      <c r="F12">
        <v>1</v>
      </c>
      <c r="G12">
        <v>1</v>
      </c>
      <c r="I12" s="62">
        <v>9</v>
      </c>
      <c r="J12" s="119" t="s">
        <v>256</v>
      </c>
      <c r="K12" s="120">
        <v>1</v>
      </c>
      <c r="L12" s="120"/>
      <c r="M12" s="120">
        <v>1</v>
      </c>
      <c r="N12" s="120">
        <v>1</v>
      </c>
      <c r="O12" s="120">
        <v>17</v>
      </c>
      <c r="P12" s="120" t="s">
        <v>37</v>
      </c>
      <c r="Q12" s="120">
        <v>90</v>
      </c>
      <c r="R12" s="120" t="s">
        <v>37</v>
      </c>
      <c r="S12" s="120">
        <v>10</v>
      </c>
      <c r="T12" s="120">
        <v>18</v>
      </c>
      <c r="U12" s="121">
        <v>5</v>
      </c>
      <c r="V12" s="121"/>
      <c r="W12" s="121">
        <v>24</v>
      </c>
      <c r="X12" s="121">
        <v>18</v>
      </c>
      <c r="Y12" s="122">
        <v>26</v>
      </c>
      <c r="Z12" s="121">
        <v>25</v>
      </c>
      <c r="AA12" s="122">
        <v>26</v>
      </c>
      <c r="AB12" s="122">
        <v>27</v>
      </c>
      <c r="AC12" s="121">
        <v>16</v>
      </c>
      <c r="AD12" s="121"/>
      <c r="AE12" s="121"/>
      <c r="AF12" s="121"/>
      <c r="AG12" s="121"/>
      <c r="AH12" s="109"/>
      <c r="AI12" s="121"/>
      <c r="AJ12" s="121"/>
      <c r="AK12" s="121"/>
      <c r="AL12" s="121"/>
      <c r="AM12" s="121"/>
      <c r="AN12" s="121"/>
      <c r="AO12" s="121"/>
      <c r="AP12" s="123"/>
      <c r="AQ12" s="123"/>
      <c r="AR12" s="124"/>
      <c r="AS12" s="124"/>
      <c r="AT12" s="124"/>
      <c r="AU12" s="124"/>
      <c r="AV12" s="124"/>
      <c r="AW12" s="123"/>
      <c r="AX12" s="123"/>
      <c r="AY12" s="123"/>
      <c r="AZ12" s="123"/>
      <c r="BA12" s="123"/>
      <c r="BB12" s="123"/>
      <c r="BC12" s="124"/>
      <c r="BD12" s="124"/>
      <c r="BE12" s="124"/>
      <c r="BF12" s="121"/>
      <c r="BG12" s="121"/>
      <c r="BH12" s="121"/>
      <c r="BI12" s="121"/>
      <c r="BJ12" s="121"/>
      <c r="BK12" s="124"/>
      <c r="BL12" s="123"/>
      <c r="BM12" s="124"/>
      <c r="BN12" s="123"/>
      <c r="BO12" s="123"/>
      <c r="BP12" s="123"/>
      <c r="BQ12" s="124"/>
      <c r="BR12" s="124"/>
      <c r="BS12" s="124"/>
      <c r="BT12" s="124"/>
      <c r="BU12" s="124"/>
      <c r="BV12" s="124"/>
      <c r="BW12" s="123"/>
      <c r="BY12" s="124"/>
      <c r="BZ12" s="124"/>
      <c r="CA12" s="124"/>
      <c r="CB12" s="124"/>
      <c r="CC12" s="124"/>
      <c r="CD12" s="124"/>
      <c r="CE12" s="124"/>
      <c r="CF12" s="124"/>
      <c r="CG12" s="123"/>
      <c r="CH12" s="123"/>
      <c r="CI12" s="124"/>
      <c r="CJ12" s="124"/>
      <c r="CK12" s="124"/>
      <c r="CL12" s="124"/>
      <c r="CM12" s="124"/>
      <c r="CN12" s="123"/>
      <c r="CO12" s="123"/>
      <c r="CP12" s="125"/>
      <c r="CQ12" s="126"/>
      <c r="CR12" s="126"/>
      <c r="CS12" s="126"/>
      <c r="CT12" s="126"/>
      <c r="CU12" s="126"/>
      <c r="CV12" s="126"/>
      <c r="CW12" s="126"/>
      <c r="CX12" s="126"/>
      <c r="CY12" s="126"/>
    </row>
    <row r="13" spans="1:103" ht="47.25" x14ac:dyDescent="0.25">
      <c r="A13" s="61">
        <v>2</v>
      </c>
      <c r="D13">
        <v>1</v>
      </c>
      <c r="E13">
        <v>1</v>
      </c>
      <c r="I13" s="62">
        <v>10</v>
      </c>
      <c r="J13" s="63" t="s">
        <v>257</v>
      </c>
      <c r="K13" s="64"/>
      <c r="L13" s="64"/>
      <c r="M13" s="64">
        <v>1</v>
      </c>
      <c r="N13" s="64"/>
      <c r="O13" s="127">
        <f>O11/5*100</f>
        <v>300</v>
      </c>
      <c r="P13" s="127">
        <f>P11/5*100</f>
        <v>300</v>
      </c>
      <c r="Q13" s="127">
        <f>Q11/5*100</f>
        <v>2400</v>
      </c>
      <c r="R13" s="127">
        <f>R11/5*100</f>
        <v>600</v>
      </c>
      <c r="S13" s="127">
        <f>S11/5*100</f>
        <v>300</v>
      </c>
      <c r="T13" s="127"/>
      <c r="U13" s="127">
        <f>U11/5*100</f>
        <v>240</v>
      </c>
      <c r="V13" s="127"/>
      <c r="W13" s="74">
        <v>162</v>
      </c>
      <c r="X13" s="74">
        <v>162</v>
      </c>
      <c r="Y13" s="75">
        <v>162</v>
      </c>
      <c r="Z13" s="74">
        <v>171</v>
      </c>
      <c r="AA13" s="75">
        <v>171</v>
      </c>
      <c r="AB13" s="75">
        <v>171</v>
      </c>
      <c r="AC13" s="99" t="s">
        <v>258</v>
      </c>
      <c r="AD13" s="127">
        <v>150</v>
      </c>
      <c r="AE13" s="99" t="s">
        <v>259</v>
      </c>
      <c r="AF13" s="81"/>
      <c r="AG13" s="128"/>
      <c r="AH13" s="101"/>
      <c r="AI13" s="127">
        <f t="shared" ref="AI13:AQ13" si="0">AI11/5*100</f>
        <v>240</v>
      </c>
      <c r="AJ13" s="127">
        <f t="shared" si="0"/>
        <v>0</v>
      </c>
      <c r="AK13" s="127">
        <f t="shared" si="0"/>
        <v>0</v>
      </c>
      <c r="AL13" s="127">
        <f t="shared" si="0"/>
        <v>0</v>
      </c>
      <c r="AM13" s="127">
        <f t="shared" si="0"/>
        <v>0</v>
      </c>
      <c r="AN13" s="127">
        <f t="shared" si="0"/>
        <v>0</v>
      </c>
      <c r="AO13" s="127">
        <f t="shared" si="0"/>
        <v>0</v>
      </c>
      <c r="AP13" s="127">
        <f t="shared" si="0"/>
        <v>400</v>
      </c>
      <c r="AQ13" s="127">
        <f t="shared" si="0"/>
        <v>400</v>
      </c>
      <c r="AR13" s="129"/>
      <c r="AS13" s="129"/>
      <c r="AT13" s="129"/>
      <c r="AU13" s="129"/>
      <c r="AV13" s="128"/>
      <c r="AW13" s="81"/>
      <c r="AX13" s="81"/>
      <c r="AY13" s="73"/>
      <c r="AZ13" s="73"/>
      <c r="BA13" s="73"/>
      <c r="BB13" s="73"/>
      <c r="BC13" s="81"/>
      <c r="BD13" s="81"/>
      <c r="BE13" s="81"/>
      <c r="BF13" s="127"/>
      <c r="BG13" s="127"/>
      <c r="BH13" s="127"/>
      <c r="BI13" s="127"/>
      <c r="BJ13" s="127"/>
      <c r="BK13" s="128"/>
      <c r="BL13" s="81"/>
      <c r="BM13" s="81"/>
      <c r="BN13" s="129"/>
      <c r="BO13" s="129"/>
      <c r="BP13" s="129"/>
      <c r="BQ13" s="81"/>
      <c r="BR13" s="81"/>
      <c r="BS13" s="81"/>
      <c r="BT13" s="81"/>
      <c r="BU13" s="81"/>
      <c r="BV13" s="81"/>
      <c r="BW13" s="129"/>
      <c r="BY13" s="81"/>
      <c r="BZ13" s="81"/>
      <c r="CA13" s="129"/>
      <c r="CB13" s="81"/>
      <c r="CC13" s="81"/>
      <c r="CD13" s="81"/>
      <c r="CE13" s="81"/>
      <c r="CF13" s="81"/>
      <c r="CG13" s="81"/>
      <c r="CH13" s="129"/>
      <c r="CI13" s="81"/>
      <c r="CJ13" s="81"/>
      <c r="CK13" s="81"/>
      <c r="CL13" s="128"/>
      <c r="CM13" s="81"/>
      <c r="CN13" s="129"/>
      <c r="CO13" s="127" t="e">
        <f>CO11/5*100</f>
        <v>#VALUE!</v>
      </c>
      <c r="CP13" s="97"/>
      <c r="CY13" s="69"/>
    </row>
    <row r="14" spans="1:103" ht="45" x14ac:dyDescent="0.25">
      <c r="A14" s="61">
        <v>2</v>
      </c>
      <c r="D14">
        <v>1</v>
      </c>
      <c r="E14">
        <v>1</v>
      </c>
      <c r="I14" s="62">
        <v>11</v>
      </c>
      <c r="J14" s="130" t="s">
        <v>260</v>
      </c>
      <c r="K14" s="131"/>
      <c r="L14" s="131">
        <v>1</v>
      </c>
      <c r="M14" s="131">
        <v>1</v>
      </c>
      <c r="N14" s="131"/>
      <c r="O14" s="132"/>
      <c r="P14" s="132"/>
      <c r="Q14" s="78"/>
      <c r="R14" s="84" t="s">
        <v>261</v>
      </c>
      <c r="S14" s="102"/>
      <c r="T14" s="102" t="s">
        <v>262</v>
      </c>
      <c r="U14" s="79"/>
      <c r="V14" s="79"/>
      <c r="W14" s="74"/>
      <c r="X14" s="103"/>
      <c r="Y14" s="68"/>
      <c r="Z14" s="103"/>
      <c r="AA14" s="68"/>
      <c r="AB14" s="68"/>
      <c r="AC14" s="70"/>
      <c r="AD14" s="70"/>
      <c r="AE14" s="70"/>
      <c r="AF14" s="84"/>
      <c r="AG14" s="71"/>
      <c r="AH14" s="77"/>
      <c r="AI14" s="73"/>
      <c r="AJ14" s="79"/>
      <c r="AK14" s="73"/>
      <c r="AL14" s="73"/>
      <c r="AM14" s="73"/>
      <c r="AN14" s="81"/>
      <c r="AO14" s="81"/>
      <c r="AP14" s="78"/>
      <c r="AQ14" s="81"/>
      <c r="AR14" s="81"/>
      <c r="AS14" s="81"/>
      <c r="AT14" s="81"/>
      <c r="AU14" s="81"/>
      <c r="AV14" s="71"/>
      <c r="AW14" s="80"/>
      <c r="AX14" s="81"/>
      <c r="AY14" s="102"/>
      <c r="AZ14" s="102"/>
      <c r="BA14" s="102"/>
      <c r="BB14" s="102"/>
      <c r="BC14" s="80"/>
      <c r="BD14" s="81"/>
      <c r="BE14" s="81"/>
      <c r="BF14" s="70"/>
      <c r="BG14" s="70"/>
      <c r="BH14" s="70"/>
      <c r="BI14" s="70"/>
      <c r="BJ14" s="70"/>
      <c r="BK14" s="78"/>
      <c r="BL14" s="84"/>
      <c r="BM14" s="81"/>
      <c r="BN14" s="78"/>
      <c r="BO14" s="78"/>
      <c r="BP14" s="78"/>
      <c r="BQ14" s="81"/>
      <c r="BR14" s="81"/>
      <c r="BS14" s="81"/>
      <c r="BT14" s="81"/>
      <c r="BU14" s="81"/>
      <c r="BV14" s="81"/>
      <c r="BW14" s="78"/>
      <c r="BY14" s="81"/>
      <c r="BZ14" s="80"/>
      <c r="CA14" s="82"/>
      <c r="CB14" s="102"/>
      <c r="CC14" s="102"/>
      <c r="CD14" s="80"/>
      <c r="CE14" s="80"/>
      <c r="CF14" s="80"/>
      <c r="CG14" s="81"/>
      <c r="CH14" s="78"/>
      <c r="CI14" s="80"/>
      <c r="CJ14" s="80"/>
      <c r="CK14" s="80"/>
      <c r="CL14" s="71"/>
      <c r="CM14" s="81"/>
      <c r="CN14" s="78"/>
      <c r="CO14" s="70"/>
      <c r="CP14" s="85"/>
      <c r="CY14" s="69"/>
    </row>
    <row r="15" spans="1:103" x14ac:dyDescent="0.25">
      <c r="A15" s="61">
        <v>2</v>
      </c>
      <c r="F15">
        <v>1</v>
      </c>
      <c r="G15">
        <v>1</v>
      </c>
      <c r="I15" s="62">
        <v>12</v>
      </c>
      <c r="J15" s="133" t="s">
        <v>263</v>
      </c>
      <c r="K15" s="134"/>
      <c r="L15" s="134"/>
      <c r="M15" s="134">
        <v>1</v>
      </c>
      <c r="N15" s="134">
        <v>1</v>
      </c>
      <c r="O15" s="325" t="s">
        <v>264</v>
      </c>
      <c r="P15" s="326"/>
      <c r="Q15" s="78" t="s">
        <v>265</v>
      </c>
      <c r="R15" s="81"/>
      <c r="S15" s="102" t="s">
        <v>266</v>
      </c>
      <c r="T15" s="102"/>
      <c r="U15" s="79" t="s">
        <v>267</v>
      </c>
      <c r="V15" s="79"/>
      <c r="W15" s="74"/>
      <c r="X15" s="103"/>
      <c r="Y15" s="68"/>
      <c r="Z15" s="103"/>
      <c r="AA15" s="68"/>
      <c r="AB15" s="68"/>
      <c r="AC15" s="70"/>
      <c r="AD15" s="70"/>
      <c r="AE15" s="70"/>
      <c r="AF15" s="84"/>
      <c r="AG15" s="71"/>
      <c r="AH15" s="77"/>
      <c r="AI15" s="73"/>
      <c r="AJ15" s="79"/>
      <c r="AK15" s="73"/>
      <c r="AL15" s="73"/>
      <c r="AM15" s="73"/>
      <c r="AN15" s="81"/>
      <c r="AO15" s="81"/>
      <c r="AP15" s="78"/>
      <c r="AQ15" s="81"/>
      <c r="AR15" s="81"/>
      <c r="AS15" s="81"/>
      <c r="AT15" s="81"/>
      <c r="AU15" s="81"/>
      <c r="AV15" s="71"/>
      <c r="AW15" s="80"/>
      <c r="AX15" s="81"/>
      <c r="AY15" s="102"/>
      <c r="AZ15" s="102"/>
      <c r="BA15" s="102"/>
      <c r="BB15" s="102"/>
      <c r="BC15" s="80"/>
      <c r="BD15" s="81"/>
      <c r="BE15" s="81"/>
      <c r="BF15" s="70"/>
      <c r="BG15" s="70"/>
      <c r="BH15" s="70"/>
      <c r="BI15" s="70"/>
      <c r="BJ15" s="70"/>
      <c r="BK15" s="78"/>
      <c r="BL15" s="84"/>
      <c r="BM15" s="81"/>
      <c r="BN15" s="78"/>
      <c r="BO15" s="78"/>
      <c r="BP15" s="78"/>
      <c r="BQ15" s="81"/>
      <c r="BR15" s="81"/>
      <c r="BS15" s="81"/>
      <c r="BT15" s="81"/>
      <c r="BU15" s="81"/>
      <c r="BV15" s="81"/>
      <c r="BW15" s="78"/>
      <c r="BY15" s="81"/>
      <c r="BZ15" s="80"/>
      <c r="CA15" s="82"/>
      <c r="CB15" s="102"/>
      <c r="CC15" s="102"/>
      <c r="CD15" s="80"/>
      <c r="CE15" s="80"/>
      <c r="CF15" s="80"/>
      <c r="CG15" s="81"/>
      <c r="CH15" s="78"/>
      <c r="CI15" s="80"/>
      <c r="CJ15" s="80"/>
      <c r="CK15" s="80"/>
      <c r="CL15" s="71"/>
      <c r="CM15" s="81"/>
      <c r="CN15" s="78"/>
      <c r="CO15" s="70"/>
      <c r="CP15" s="85"/>
      <c r="CY15" s="69"/>
    </row>
    <row r="16" spans="1:103" x14ac:dyDescent="0.25">
      <c r="A16" s="61">
        <v>2</v>
      </c>
      <c r="F16">
        <v>1</v>
      </c>
      <c r="G16">
        <v>1</v>
      </c>
      <c r="I16" s="62">
        <v>13</v>
      </c>
      <c r="J16" s="133" t="s">
        <v>268</v>
      </c>
      <c r="K16" s="134"/>
      <c r="L16" s="134"/>
      <c r="M16" s="134">
        <v>1</v>
      </c>
      <c r="N16" s="134"/>
      <c r="O16" s="325" t="s">
        <v>269</v>
      </c>
      <c r="P16" s="326"/>
      <c r="Q16" s="78" t="s">
        <v>269</v>
      </c>
      <c r="R16" s="72" t="s">
        <v>269</v>
      </c>
      <c r="S16" s="102"/>
      <c r="T16" s="72"/>
      <c r="U16" s="72" t="s">
        <v>269</v>
      </c>
      <c r="V16" s="72"/>
      <c r="W16" s="74"/>
      <c r="X16" s="103"/>
      <c r="Y16" s="68"/>
      <c r="Z16" s="103"/>
      <c r="AA16" s="68"/>
      <c r="AB16" s="68"/>
      <c r="AC16" s="82"/>
      <c r="AD16" s="82"/>
      <c r="AE16" s="82"/>
      <c r="AF16" s="84"/>
      <c r="AG16" s="71"/>
      <c r="AH16" s="135"/>
      <c r="AI16" s="73" t="s">
        <v>269</v>
      </c>
      <c r="AJ16" s="102"/>
      <c r="AK16" s="73"/>
      <c r="AL16" s="72"/>
      <c r="AM16" s="72"/>
      <c r="AN16" s="81"/>
      <c r="AO16" s="81"/>
      <c r="AP16" s="78"/>
      <c r="AQ16" s="73"/>
      <c r="AR16" s="81"/>
      <c r="AS16" s="81"/>
      <c r="AT16" s="81"/>
      <c r="AU16" s="81"/>
      <c r="AV16" s="71"/>
      <c r="AW16" s="80"/>
      <c r="AX16" s="81"/>
      <c r="AY16" s="102"/>
      <c r="AZ16" s="102"/>
      <c r="BA16" s="102"/>
      <c r="BB16" s="102"/>
      <c r="BC16" s="80"/>
      <c r="BD16" s="81"/>
      <c r="BE16" s="81"/>
      <c r="BF16" s="82"/>
      <c r="BG16" s="82"/>
      <c r="BH16" s="82"/>
      <c r="BI16" s="82"/>
      <c r="BJ16" s="82"/>
      <c r="BK16" s="78"/>
      <c r="BL16" s="84"/>
      <c r="BM16" s="81"/>
      <c r="BN16" s="78"/>
      <c r="BO16" s="78"/>
      <c r="BP16" s="78"/>
      <c r="BQ16" s="81"/>
      <c r="BR16" s="81"/>
      <c r="BS16" s="81"/>
      <c r="BT16" s="81"/>
      <c r="BU16" s="81"/>
      <c r="BV16" s="81"/>
      <c r="BW16" s="78"/>
      <c r="BY16" s="81"/>
      <c r="BZ16" s="80"/>
      <c r="CA16" s="82"/>
      <c r="CB16" s="102"/>
      <c r="CC16" s="102"/>
      <c r="CD16" s="80"/>
      <c r="CE16" s="80"/>
      <c r="CF16" s="80"/>
      <c r="CG16" s="81"/>
      <c r="CH16" s="78"/>
      <c r="CI16" s="80"/>
      <c r="CJ16" s="80"/>
      <c r="CK16" s="80"/>
      <c r="CL16" s="71"/>
      <c r="CM16" s="81"/>
      <c r="CN16" s="78"/>
      <c r="CO16" s="82"/>
      <c r="CP16" s="85"/>
      <c r="CY16" s="69"/>
    </row>
    <row r="17" spans="1:103" x14ac:dyDescent="0.25">
      <c r="A17" s="61">
        <v>2</v>
      </c>
      <c r="F17">
        <v>1</v>
      </c>
      <c r="G17">
        <v>1</v>
      </c>
      <c r="H17">
        <v>1</v>
      </c>
      <c r="I17" s="62">
        <v>14</v>
      </c>
      <c r="J17" s="136" t="s">
        <v>270</v>
      </c>
      <c r="K17" s="137">
        <v>1</v>
      </c>
      <c r="L17" s="137"/>
      <c r="M17" s="137">
        <v>1</v>
      </c>
      <c r="N17" s="137">
        <v>1</v>
      </c>
      <c r="O17" s="78" t="s">
        <v>271</v>
      </c>
      <c r="P17" s="138" t="s">
        <v>272</v>
      </c>
      <c r="Q17" s="74" t="s">
        <v>273</v>
      </c>
      <c r="R17" s="73" t="s">
        <v>274</v>
      </c>
      <c r="S17" s="139" t="s">
        <v>275</v>
      </c>
      <c r="T17" s="139" t="s">
        <v>275</v>
      </c>
      <c r="U17" s="73" t="s">
        <v>276</v>
      </c>
      <c r="V17" s="73"/>
      <c r="W17" s="78" t="s">
        <v>277</v>
      </c>
      <c r="X17" s="78" t="s">
        <v>278</v>
      </c>
      <c r="Y17" s="65" t="s">
        <v>279</v>
      </c>
      <c r="Z17" s="78" t="s">
        <v>280</v>
      </c>
      <c r="AA17" s="65" t="s">
        <v>281</v>
      </c>
      <c r="AB17" s="78" t="s">
        <v>282</v>
      </c>
      <c r="AC17" s="140" t="s">
        <v>283</v>
      </c>
      <c r="AD17" s="141"/>
      <c r="AE17" s="141" t="s">
        <v>37</v>
      </c>
      <c r="AF17" s="81"/>
      <c r="AG17" s="76"/>
      <c r="AH17" s="101"/>
      <c r="AI17" s="73" t="s">
        <v>273</v>
      </c>
      <c r="AJ17" s="73" t="s">
        <v>284</v>
      </c>
      <c r="AK17" s="72" t="s">
        <v>285</v>
      </c>
      <c r="AL17" s="72" t="s">
        <v>286</v>
      </c>
      <c r="AM17" s="72" t="s">
        <v>287</v>
      </c>
      <c r="AN17" s="81"/>
      <c r="AO17" s="81"/>
      <c r="AP17" s="78" t="s">
        <v>288</v>
      </c>
      <c r="AQ17" s="81"/>
      <c r="AR17" s="81"/>
      <c r="AS17" s="81"/>
      <c r="AT17" s="81"/>
      <c r="AU17" s="81"/>
      <c r="AV17" s="76"/>
      <c r="AW17" s="81"/>
      <c r="AX17" s="81"/>
      <c r="AY17" s="72"/>
      <c r="AZ17" s="72"/>
      <c r="BA17" s="72"/>
      <c r="BB17" s="72" t="s">
        <v>289</v>
      </c>
      <c r="BC17" s="81"/>
      <c r="BD17" s="81"/>
      <c r="BE17" s="81"/>
      <c r="BF17" s="76"/>
      <c r="BG17" s="76"/>
      <c r="BH17" s="76"/>
      <c r="BI17" s="76"/>
      <c r="BJ17" s="76"/>
      <c r="BK17" s="76"/>
      <c r="BL17" s="81"/>
      <c r="BM17" s="73" t="s">
        <v>290</v>
      </c>
      <c r="BN17" s="76"/>
      <c r="BO17" s="76"/>
      <c r="BP17" s="74" t="s">
        <v>291</v>
      </c>
      <c r="BQ17" s="81"/>
      <c r="BR17" s="73"/>
      <c r="BS17" s="73"/>
      <c r="BT17" s="73"/>
      <c r="BU17" s="73"/>
      <c r="BV17" s="73" t="s">
        <v>292</v>
      </c>
      <c r="BW17" s="76"/>
      <c r="BY17" s="81"/>
      <c r="BZ17" s="81"/>
      <c r="CA17" s="76"/>
      <c r="CB17" s="81"/>
      <c r="CC17" s="81" t="s">
        <v>293</v>
      </c>
      <c r="CD17" s="81"/>
      <c r="CE17" s="81"/>
      <c r="CF17" s="81"/>
      <c r="CG17" s="81"/>
      <c r="CH17" s="76"/>
      <c r="CI17" s="81"/>
      <c r="CJ17" s="81"/>
      <c r="CK17" s="81"/>
      <c r="CL17" s="76" t="s">
        <v>294</v>
      </c>
      <c r="CM17" s="81"/>
      <c r="CN17" s="76"/>
      <c r="CO17" s="76" t="s">
        <v>295</v>
      </c>
      <c r="CP17" s="85"/>
      <c r="CY17" s="69"/>
    </row>
    <row r="18" spans="1:103" x14ac:dyDescent="0.25">
      <c r="A18" s="61">
        <v>1</v>
      </c>
      <c r="F18">
        <v>1</v>
      </c>
      <c r="I18" s="62">
        <v>15</v>
      </c>
      <c r="J18" s="136" t="s">
        <v>296</v>
      </c>
      <c r="K18" s="142"/>
      <c r="L18" s="142"/>
      <c r="M18" s="142">
        <v>1</v>
      </c>
      <c r="N18" s="142">
        <v>1</v>
      </c>
      <c r="O18" s="143" t="s">
        <v>297</v>
      </c>
      <c r="P18" s="144" t="s">
        <v>298</v>
      </c>
      <c r="Q18" s="74" t="s">
        <v>299</v>
      </c>
      <c r="R18" s="73"/>
      <c r="S18" s="81"/>
      <c r="T18" s="81"/>
      <c r="U18" s="73" t="s">
        <v>236</v>
      </c>
      <c r="V18" s="73"/>
      <c r="W18" s="74"/>
      <c r="X18" s="76"/>
      <c r="Y18" s="75"/>
      <c r="Z18" s="74"/>
      <c r="AA18" s="75"/>
      <c r="AB18" s="76"/>
      <c r="AC18" s="76"/>
      <c r="AD18" s="76"/>
      <c r="AE18" s="76"/>
      <c r="AF18" s="81"/>
      <c r="AG18" s="76"/>
      <c r="AH18" s="101"/>
      <c r="AI18" s="73" t="s">
        <v>273</v>
      </c>
      <c r="AJ18" s="73"/>
      <c r="AK18" s="73"/>
      <c r="AL18" s="73"/>
      <c r="AM18" s="73"/>
      <c r="AN18" s="81"/>
      <c r="AO18" s="81"/>
      <c r="AP18" s="74" t="s">
        <v>300</v>
      </c>
      <c r="AQ18" s="81"/>
      <c r="AR18" s="81"/>
      <c r="AS18" s="81"/>
      <c r="AT18" s="81"/>
      <c r="AU18" s="81"/>
      <c r="AV18" s="76"/>
      <c r="AW18" s="81"/>
      <c r="AX18" s="81"/>
      <c r="AY18" s="73"/>
      <c r="AZ18" s="73"/>
      <c r="BA18" s="73"/>
      <c r="BB18" s="73" t="s">
        <v>300</v>
      </c>
      <c r="BC18" s="81"/>
      <c r="BD18" s="81"/>
      <c r="BE18" s="81"/>
      <c r="BF18" s="76"/>
      <c r="BG18" s="76"/>
      <c r="BH18" s="76"/>
      <c r="BI18" s="76"/>
      <c r="BJ18" s="76"/>
      <c r="BK18" s="76"/>
      <c r="BL18" s="81"/>
      <c r="BM18" s="73"/>
      <c r="BN18" s="76"/>
      <c r="BO18" s="76"/>
      <c r="BP18" s="76"/>
      <c r="BQ18" s="81"/>
      <c r="BR18" s="73"/>
      <c r="BS18" s="73"/>
      <c r="BT18" s="73"/>
      <c r="BU18" s="73"/>
      <c r="BV18" s="73" t="s">
        <v>301</v>
      </c>
      <c r="BW18" s="76"/>
      <c r="BY18" s="81"/>
      <c r="BZ18" s="81"/>
      <c r="CA18" s="76"/>
      <c r="CB18" s="81"/>
      <c r="CC18" s="81"/>
      <c r="CD18" s="81"/>
      <c r="CE18" s="81"/>
      <c r="CF18" s="81"/>
      <c r="CG18" s="81"/>
      <c r="CH18" s="76"/>
      <c r="CI18" s="81"/>
      <c r="CJ18" s="81"/>
      <c r="CK18" s="81"/>
      <c r="CL18" s="76"/>
      <c r="CM18" s="81"/>
      <c r="CN18" s="76"/>
      <c r="CO18" s="76"/>
      <c r="CP18" s="85"/>
      <c r="CY18" s="69"/>
    </row>
    <row r="19" spans="1:103" x14ac:dyDescent="0.25">
      <c r="A19" s="61">
        <v>4</v>
      </c>
      <c r="F19">
        <v>1</v>
      </c>
      <c r="G19">
        <v>1</v>
      </c>
      <c r="H19">
        <v>1</v>
      </c>
      <c r="I19" s="62">
        <v>16</v>
      </c>
      <c r="J19" s="136" t="s">
        <v>302</v>
      </c>
      <c r="K19" s="137"/>
      <c r="L19" s="137"/>
      <c r="M19" s="137">
        <v>1</v>
      </c>
      <c r="N19" s="137">
        <v>1</v>
      </c>
      <c r="O19" s="74">
        <v>17</v>
      </c>
      <c r="P19" s="145"/>
      <c r="Q19" s="74"/>
      <c r="R19" s="81"/>
      <c r="S19" s="81"/>
      <c r="T19" s="81"/>
      <c r="U19" s="73"/>
      <c r="V19" s="73"/>
      <c r="W19" s="74"/>
      <c r="X19" s="76"/>
      <c r="Y19" s="146"/>
      <c r="Z19" s="76"/>
      <c r="AA19" s="146"/>
      <c r="AB19" s="76"/>
      <c r="AC19" s="76"/>
      <c r="AD19" s="76"/>
      <c r="AE19" s="76"/>
      <c r="AF19" s="81"/>
      <c r="AG19" s="147"/>
      <c r="AH19" s="101"/>
      <c r="AI19" s="73"/>
      <c r="AJ19" s="73"/>
      <c r="AK19" s="73"/>
      <c r="AL19" s="73"/>
      <c r="AM19" s="73"/>
      <c r="AN19" s="81"/>
      <c r="AO19" s="81"/>
      <c r="AP19" s="74"/>
      <c r="AQ19" s="81"/>
      <c r="AR19" s="81"/>
      <c r="AS19" s="81"/>
      <c r="AT19" s="81"/>
      <c r="AU19" s="81"/>
      <c r="AV19" s="147"/>
      <c r="AW19" s="81"/>
      <c r="AX19" s="81"/>
      <c r="AY19" s="73"/>
      <c r="AZ19" s="73"/>
      <c r="BA19" s="73"/>
      <c r="BB19" s="73"/>
      <c r="BC19" s="81"/>
      <c r="BD19" s="81"/>
      <c r="BE19" s="81"/>
      <c r="BF19" s="76"/>
      <c r="BG19" s="76"/>
      <c r="BH19" s="76"/>
      <c r="BI19" s="76"/>
      <c r="BJ19" s="76"/>
      <c r="BK19" s="147"/>
      <c r="BL19" s="81"/>
      <c r="BM19" s="81"/>
      <c r="BN19" s="148"/>
      <c r="BO19" s="148"/>
      <c r="BP19" s="148"/>
      <c r="BQ19" s="81"/>
      <c r="BR19" s="81"/>
      <c r="BS19" s="81"/>
      <c r="BT19" s="81"/>
      <c r="BU19" s="81"/>
      <c r="BV19" s="81"/>
      <c r="BW19" s="148"/>
      <c r="BY19" s="81"/>
      <c r="BZ19" s="81"/>
      <c r="CA19" s="76"/>
      <c r="CB19" s="81"/>
      <c r="CC19" s="81"/>
      <c r="CD19" s="81"/>
      <c r="CE19" s="81"/>
      <c r="CF19" s="81"/>
      <c r="CG19" s="81"/>
      <c r="CH19" s="148"/>
      <c r="CI19" s="81"/>
      <c r="CJ19" s="81"/>
      <c r="CK19" s="81"/>
      <c r="CL19" s="147"/>
      <c r="CM19" s="81"/>
      <c r="CN19" s="148"/>
      <c r="CO19" s="76"/>
      <c r="CP19" s="85"/>
      <c r="CY19" s="69"/>
    </row>
    <row r="20" spans="1:103" x14ac:dyDescent="0.25">
      <c r="A20" s="61">
        <v>3</v>
      </c>
      <c r="D20">
        <v>1</v>
      </c>
      <c r="E20">
        <v>1</v>
      </c>
      <c r="I20" s="62">
        <v>17</v>
      </c>
      <c r="J20" s="136" t="s">
        <v>303</v>
      </c>
      <c r="K20" s="137"/>
      <c r="L20" s="137"/>
      <c r="M20" s="137">
        <v>1</v>
      </c>
      <c r="N20" s="137">
        <v>1</v>
      </c>
      <c r="O20" s="149">
        <v>41891</v>
      </c>
      <c r="P20" s="145">
        <v>41926</v>
      </c>
      <c r="Q20" s="149">
        <v>41914</v>
      </c>
      <c r="R20" s="149">
        <v>41926</v>
      </c>
      <c r="S20" s="149">
        <v>41918</v>
      </c>
      <c r="T20" s="149">
        <v>41919</v>
      </c>
      <c r="U20" s="149">
        <v>41919</v>
      </c>
      <c r="V20" s="108"/>
      <c r="W20" s="150">
        <v>41919</v>
      </c>
      <c r="X20" s="149">
        <v>41926</v>
      </c>
      <c r="Y20" s="151">
        <v>41927</v>
      </c>
      <c r="Z20" s="149">
        <v>41926</v>
      </c>
      <c r="AA20" s="152">
        <v>41921</v>
      </c>
      <c r="AB20" s="149">
        <v>41928</v>
      </c>
      <c r="AC20" s="149">
        <v>41926</v>
      </c>
      <c r="AD20" s="149">
        <v>41933</v>
      </c>
      <c r="AE20" s="149">
        <v>41933</v>
      </c>
      <c r="AF20" s="81"/>
      <c r="AG20" s="147"/>
      <c r="AH20" s="101"/>
      <c r="AI20" s="108">
        <v>41913</v>
      </c>
      <c r="AJ20" s="108">
        <v>41918</v>
      </c>
      <c r="AK20" s="108">
        <v>41919</v>
      </c>
      <c r="AL20" s="108">
        <v>41919</v>
      </c>
      <c r="AM20" s="108">
        <v>41919</v>
      </c>
      <c r="AN20" s="108">
        <v>41919</v>
      </c>
      <c r="AO20" s="108">
        <v>41919</v>
      </c>
      <c r="AP20" s="149">
        <v>41919</v>
      </c>
      <c r="AQ20" s="149">
        <v>41919</v>
      </c>
      <c r="AR20" s="81"/>
      <c r="AS20" s="81"/>
      <c r="AT20" s="81"/>
      <c r="AU20" s="81"/>
      <c r="AV20" s="147"/>
      <c r="AW20" s="81"/>
      <c r="AX20" s="81"/>
      <c r="AY20" s="73"/>
      <c r="AZ20" s="73"/>
      <c r="BA20" s="73"/>
      <c r="BB20" s="73"/>
      <c r="BC20" s="81"/>
      <c r="BD20" s="81"/>
      <c r="BE20" s="81"/>
      <c r="BF20" s="108"/>
      <c r="BG20" s="108"/>
      <c r="BH20" s="108"/>
      <c r="BI20" s="108"/>
      <c r="BJ20" s="108"/>
      <c r="BK20" s="148">
        <v>41891</v>
      </c>
      <c r="BL20" s="81"/>
      <c r="BM20" s="81"/>
      <c r="BN20" s="148">
        <v>41891</v>
      </c>
      <c r="BO20" s="148">
        <v>41891</v>
      </c>
      <c r="BP20" s="147"/>
      <c r="BQ20" s="81"/>
      <c r="BR20" s="81"/>
      <c r="BS20" s="81"/>
      <c r="BT20" s="81"/>
      <c r="BU20" s="81"/>
      <c r="BV20" s="81"/>
      <c r="BW20" s="147"/>
      <c r="BY20" s="81"/>
      <c r="BZ20" s="81"/>
      <c r="CA20" s="76"/>
      <c r="CB20" s="81"/>
      <c r="CC20" s="81"/>
      <c r="CD20" s="81"/>
      <c r="CE20" s="81"/>
      <c r="CF20" s="81"/>
      <c r="CG20" s="81"/>
      <c r="CH20" s="147"/>
      <c r="CI20" s="81"/>
      <c r="CJ20" s="81"/>
      <c r="CK20" s="81"/>
      <c r="CL20" s="147"/>
      <c r="CM20" s="81"/>
      <c r="CN20" s="147"/>
      <c r="CO20" s="108">
        <v>41919</v>
      </c>
      <c r="CP20" s="153"/>
      <c r="CY20" s="69"/>
    </row>
    <row r="21" spans="1:103" x14ac:dyDescent="0.25">
      <c r="A21" s="61">
        <v>2</v>
      </c>
      <c r="D21">
        <v>1</v>
      </c>
      <c r="E21">
        <v>1</v>
      </c>
      <c r="I21" s="62">
        <v>18</v>
      </c>
      <c r="J21" s="154" t="s">
        <v>304</v>
      </c>
      <c r="K21" s="155"/>
      <c r="L21" s="155"/>
      <c r="M21" s="155"/>
      <c r="N21" s="155">
        <v>1</v>
      </c>
      <c r="O21" s="156"/>
      <c r="P21" s="157"/>
      <c r="Q21" s="156"/>
      <c r="R21" s="158"/>
      <c r="S21" s="156"/>
      <c r="T21" s="156"/>
      <c r="U21" s="156"/>
      <c r="V21" s="159"/>
      <c r="W21" s="158"/>
      <c r="X21" s="160">
        <v>16</v>
      </c>
      <c r="Y21" s="161"/>
      <c r="Z21" s="160">
        <v>38</v>
      </c>
      <c r="AA21" s="161"/>
      <c r="AB21" s="158"/>
      <c r="AC21" s="158"/>
      <c r="AD21" s="158"/>
      <c r="AE21" s="158"/>
      <c r="AF21" s="162"/>
      <c r="AG21" s="163"/>
      <c r="AH21" s="164"/>
      <c r="AI21" s="159"/>
      <c r="AJ21" s="159"/>
      <c r="AK21" s="159"/>
      <c r="AL21" s="159"/>
      <c r="AM21" s="159"/>
      <c r="AN21" s="159"/>
      <c r="AO21" s="159"/>
      <c r="AP21" s="156"/>
      <c r="AQ21" s="156"/>
      <c r="AR21" s="162"/>
      <c r="AS21" s="162"/>
      <c r="AT21" s="162"/>
      <c r="AU21" s="162"/>
      <c r="AV21" s="163"/>
      <c r="AW21" s="162"/>
      <c r="AX21" s="162"/>
      <c r="AY21" s="165"/>
      <c r="AZ21" s="165"/>
      <c r="BA21" s="165"/>
      <c r="BB21" s="165"/>
      <c r="BC21" s="162"/>
      <c r="BD21" s="162"/>
      <c r="BE21" s="162"/>
      <c r="BF21" s="159"/>
      <c r="BG21" s="159"/>
      <c r="BH21" s="159"/>
      <c r="BI21" s="159"/>
      <c r="BJ21" s="159"/>
      <c r="BK21" s="163"/>
      <c r="BL21" s="162"/>
      <c r="BM21" s="162"/>
      <c r="BN21" s="163"/>
      <c r="BO21" s="163"/>
      <c r="BP21" s="163"/>
      <c r="BQ21" s="162"/>
      <c r="BR21" s="162"/>
      <c r="BS21" s="162"/>
      <c r="BT21" s="162"/>
      <c r="BU21" s="162"/>
      <c r="BV21" s="162"/>
      <c r="BW21" s="163"/>
      <c r="BY21" s="162"/>
      <c r="BZ21" s="162"/>
      <c r="CA21" s="166"/>
      <c r="CB21" s="162"/>
      <c r="CC21" s="162"/>
      <c r="CD21" s="162"/>
      <c r="CE21" s="162"/>
      <c r="CF21" s="162"/>
      <c r="CG21" s="162"/>
      <c r="CH21" s="163"/>
      <c r="CI21" s="162"/>
      <c r="CJ21" s="162"/>
      <c r="CK21" s="162"/>
      <c r="CL21" s="163"/>
      <c r="CM21" s="162"/>
      <c r="CN21" s="163"/>
      <c r="CO21" s="159"/>
      <c r="CP21" s="167"/>
      <c r="CQ21" s="168"/>
      <c r="CR21" s="168"/>
      <c r="CS21" s="168"/>
      <c r="CT21" s="168"/>
      <c r="CU21" s="168"/>
      <c r="CV21" s="168"/>
      <c r="CW21" s="168"/>
      <c r="CX21" s="168"/>
      <c r="CY21" s="168"/>
    </row>
    <row r="22" spans="1:103" x14ac:dyDescent="0.25">
      <c r="A22" s="61">
        <v>1</v>
      </c>
      <c r="D22">
        <v>1</v>
      </c>
      <c r="E22">
        <v>1</v>
      </c>
      <c r="I22" s="62">
        <v>19</v>
      </c>
      <c r="J22" s="136" t="s">
        <v>305</v>
      </c>
      <c r="K22" s="137"/>
      <c r="L22" s="137"/>
      <c r="M22" s="137">
        <v>1</v>
      </c>
      <c r="N22" s="137">
        <v>1</v>
      </c>
      <c r="O22" s="149"/>
      <c r="P22" s="144" t="s">
        <v>306</v>
      </c>
      <c r="Q22" s="149"/>
      <c r="R22" s="169">
        <v>0.75</v>
      </c>
      <c r="S22" s="149"/>
      <c r="T22" s="149"/>
      <c r="U22" s="149"/>
      <c r="V22" s="108"/>
      <c r="W22" s="169">
        <v>0.35416666666666669</v>
      </c>
      <c r="X22" s="169">
        <v>0.58333333333333337</v>
      </c>
      <c r="Y22" s="170">
        <v>0.35416666666666669</v>
      </c>
      <c r="Z22" s="169">
        <v>0.70833333333333337</v>
      </c>
      <c r="AA22" s="170">
        <v>0.72916666666666663</v>
      </c>
      <c r="AB22" s="169">
        <v>0.625</v>
      </c>
      <c r="AC22" s="169">
        <v>0.6875</v>
      </c>
      <c r="AD22" s="169">
        <v>0.66666666666666663</v>
      </c>
      <c r="AE22" s="169">
        <v>0.58333333333333337</v>
      </c>
      <c r="AF22" s="81"/>
      <c r="AG22" s="148"/>
      <c r="AH22" s="101"/>
      <c r="AI22" s="108"/>
      <c r="AJ22" s="108"/>
      <c r="AK22" s="108"/>
      <c r="AL22" s="108"/>
      <c r="AM22" s="108"/>
      <c r="AN22" s="108"/>
      <c r="AO22" s="108"/>
      <c r="AP22" s="149"/>
      <c r="AQ22" s="149"/>
      <c r="AR22" s="81"/>
      <c r="AS22" s="81"/>
      <c r="AT22" s="81"/>
      <c r="AU22" s="81"/>
      <c r="AV22" s="148"/>
      <c r="AW22" s="81"/>
      <c r="AX22" s="81"/>
      <c r="AY22" s="73"/>
      <c r="AZ22" s="73"/>
      <c r="BA22" s="73"/>
      <c r="BB22" s="73"/>
      <c r="BC22" s="81"/>
      <c r="BD22" s="81"/>
      <c r="BE22" s="81"/>
      <c r="BF22" s="108"/>
      <c r="BG22" s="108"/>
      <c r="BH22" s="108"/>
      <c r="BI22" s="108"/>
      <c r="BJ22" s="108"/>
      <c r="BK22" s="148"/>
      <c r="BL22" s="81"/>
      <c r="BM22" s="81"/>
      <c r="BN22" s="148"/>
      <c r="BO22" s="148"/>
      <c r="BP22" s="148"/>
      <c r="BQ22" s="81"/>
      <c r="BR22" s="81"/>
      <c r="BS22" s="81"/>
      <c r="BT22" s="81"/>
      <c r="BU22" s="81"/>
      <c r="BV22" s="81"/>
      <c r="BW22" s="148"/>
      <c r="BY22" s="81"/>
      <c r="BZ22" s="81"/>
      <c r="CA22" s="76"/>
      <c r="CB22" s="81"/>
      <c r="CC22" s="81"/>
      <c r="CD22" s="81"/>
      <c r="CE22" s="81"/>
      <c r="CF22" s="81"/>
      <c r="CG22" s="81"/>
      <c r="CH22" s="148"/>
      <c r="CI22" s="81"/>
      <c r="CJ22" s="81"/>
      <c r="CK22" s="81"/>
      <c r="CL22" s="148"/>
      <c r="CM22" s="81"/>
      <c r="CN22" s="148"/>
      <c r="CO22" s="108"/>
      <c r="CP22" s="153"/>
      <c r="CY22" s="69"/>
    </row>
    <row r="23" spans="1:103" ht="18.75" x14ac:dyDescent="0.25">
      <c r="A23" s="61">
        <v>1</v>
      </c>
      <c r="E23">
        <v>1</v>
      </c>
      <c r="F23">
        <v>1</v>
      </c>
      <c r="I23" s="62">
        <v>20</v>
      </c>
      <c r="J23" s="136" t="s">
        <v>307</v>
      </c>
      <c r="K23" s="171"/>
      <c r="L23" s="171">
        <v>1</v>
      </c>
      <c r="M23" s="171">
        <v>1</v>
      </c>
      <c r="N23" s="171">
        <v>1</v>
      </c>
      <c r="O23" s="149">
        <v>41891</v>
      </c>
      <c r="P23" s="145">
        <v>41933</v>
      </c>
      <c r="Q23" s="149">
        <v>41919</v>
      </c>
      <c r="R23" s="149">
        <v>41933</v>
      </c>
      <c r="S23" s="149">
        <v>41925</v>
      </c>
      <c r="T23" s="149">
        <v>41926</v>
      </c>
      <c r="U23" s="149">
        <v>41928</v>
      </c>
      <c r="V23" s="149">
        <v>41933</v>
      </c>
      <c r="W23" s="172">
        <v>41926</v>
      </c>
      <c r="X23" s="172">
        <v>41928</v>
      </c>
      <c r="Y23" s="173">
        <v>41932</v>
      </c>
      <c r="Z23" s="172">
        <v>41928</v>
      </c>
      <c r="AA23" s="173">
        <v>41925</v>
      </c>
      <c r="AB23" s="172">
        <v>41932</v>
      </c>
      <c r="AC23" s="149">
        <v>41928</v>
      </c>
      <c r="AD23" s="149">
        <v>41940</v>
      </c>
      <c r="AE23" s="149">
        <v>41940</v>
      </c>
      <c r="AF23" s="81"/>
      <c r="AG23" s="148"/>
      <c r="AH23" s="101"/>
      <c r="AI23" s="108">
        <v>41920</v>
      </c>
      <c r="AJ23" s="108">
        <v>41918</v>
      </c>
      <c r="AK23" s="108">
        <v>41919</v>
      </c>
      <c r="AL23" s="108">
        <v>41919</v>
      </c>
      <c r="AM23" s="108">
        <v>41919</v>
      </c>
      <c r="AN23" s="108">
        <v>41919</v>
      </c>
      <c r="AO23" s="108">
        <v>41919</v>
      </c>
      <c r="AP23" s="145">
        <v>41926</v>
      </c>
      <c r="AQ23" s="145">
        <v>41926</v>
      </c>
      <c r="AR23" s="81"/>
      <c r="AS23" s="81"/>
      <c r="AT23" s="81"/>
      <c r="AU23" s="81"/>
      <c r="AV23" s="148"/>
      <c r="AW23" s="81"/>
      <c r="AX23" s="81"/>
      <c r="AY23" s="73"/>
      <c r="AZ23" s="73"/>
      <c r="BA23" s="73"/>
      <c r="BB23" s="73"/>
      <c r="BC23" s="81"/>
      <c r="BD23" s="81"/>
      <c r="BE23" s="81"/>
      <c r="BF23" s="108"/>
      <c r="BG23" s="108"/>
      <c r="BH23" s="108"/>
      <c r="BI23" s="108"/>
      <c r="BJ23" s="108"/>
      <c r="BK23" s="148">
        <v>41891</v>
      </c>
      <c r="BL23" s="81"/>
      <c r="BM23" s="81"/>
      <c r="BN23" s="148">
        <v>41891</v>
      </c>
      <c r="BO23" s="148">
        <v>41891</v>
      </c>
      <c r="BP23" s="148"/>
      <c r="BQ23" s="81"/>
      <c r="BR23" s="81"/>
      <c r="BS23" s="81"/>
      <c r="BT23" s="81"/>
      <c r="BU23" s="81"/>
      <c r="BV23" s="81"/>
      <c r="BW23" s="148"/>
      <c r="BY23" s="81"/>
      <c r="BZ23" s="81"/>
      <c r="CA23" s="76"/>
      <c r="CB23" s="81"/>
      <c r="CC23" s="81"/>
      <c r="CD23" s="81"/>
      <c r="CE23" s="81"/>
      <c r="CF23" s="81"/>
      <c r="CG23" s="81"/>
      <c r="CH23" s="148"/>
      <c r="CI23" s="81"/>
      <c r="CJ23" s="81"/>
      <c r="CK23" s="81"/>
      <c r="CL23" s="148"/>
      <c r="CM23" s="81"/>
      <c r="CN23" s="148"/>
      <c r="CO23" s="108">
        <v>41919</v>
      </c>
      <c r="CP23" s="153"/>
      <c r="CY23" s="69"/>
    </row>
    <row r="24" spans="1:103" x14ac:dyDescent="0.25">
      <c r="A24" s="61">
        <v>1</v>
      </c>
      <c r="F24">
        <v>1</v>
      </c>
      <c r="G24">
        <v>1</v>
      </c>
      <c r="I24" s="62">
        <v>21</v>
      </c>
      <c r="J24" s="136" t="s">
        <v>308</v>
      </c>
      <c r="K24" s="137"/>
      <c r="L24" s="137">
        <v>1</v>
      </c>
      <c r="M24" s="137">
        <v>1</v>
      </c>
      <c r="N24" s="137"/>
      <c r="O24" s="149">
        <v>41907</v>
      </c>
      <c r="P24" s="145">
        <v>41961</v>
      </c>
      <c r="Q24" s="145">
        <v>41961</v>
      </c>
      <c r="R24" s="174">
        <v>41961</v>
      </c>
      <c r="S24" s="149">
        <v>41948</v>
      </c>
      <c r="T24" s="149">
        <v>41949</v>
      </c>
      <c r="U24" s="149">
        <v>41949</v>
      </c>
      <c r="V24" s="149">
        <v>41956</v>
      </c>
      <c r="W24" s="145">
        <v>41976</v>
      </c>
      <c r="X24" s="145">
        <v>41977</v>
      </c>
      <c r="Y24" s="145">
        <v>41976</v>
      </c>
      <c r="Z24" s="149">
        <v>41963</v>
      </c>
      <c r="AA24" s="145">
        <v>41976</v>
      </c>
      <c r="AB24" s="149">
        <v>41968</v>
      </c>
      <c r="AC24" s="145">
        <v>41956</v>
      </c>
      <c r="AD24" s="145">
        <v>41956</v>
      </c>
      <c r="AE24" s="145">
        <v>41956</v>
      </c>
      <c r="AF24" s="81"/>
      <c r="AG24" s="148"/>
      <c r="AH24" s="101"/>
      <c r="AI24" s="108">
        <v>41941</v>
      </c>
      <c r="AJ24" s="108">
        <v>41948</v>
      </c>
      <c r="AK24" s="108">
        <v>41949</v>
      </c>
      <c r="AL24" s="108">
        <v>41949</v>
      </c>
      <c r="AM24" s="108">
        <v>41949</v>
      </c>
      <c r="AN24" s="108">
        <v>41949</v>
      </c>
      <c r="AO24" s="108">
        <v>41949</v>
      </c>
      <c r="AP24" s="145">
        <v>41961</v>
      </c>
      <c r="AQ24" s="145">
        <v>41961</v>
      </c>
      <c r="AR24" s="81"/>
      <c r="AS24" s="81"/>
      <c r="AT24" s="81"/>
      <c r="AU24" s="81"/>
      <c r="AV24" s="148"/>
      <c r="AW24" s="81"/>
      <c r="AX24" s="81"/>
      <c r="AY24" s="73"/>
      <c r="AZ24" s="73"/>
      <c r="BA24" s="73"/>
      <c r="BB24" s="73"/>
      <c r="BC24" s="81"/>
      <c r="BD24" s="81"/>
      <c r="BE24" s="81"/>
      <c r="BF24" s="108"/>
      <c r="BG24" s="108"/>
      <c r="BH24" s="108"/>
      <c r="BI24" s="108"/>
      <c r="BJ24" s="108"/>
      <c r="BK24" s="148">
        <v>41907</v>
      </c>
      <c r="BL24" s="81"/>
      <c r="BM24" s="81"/>
      <c r="BN24" s="148">
        <v>41907</v>
      </c>
      <c r="BO24" s="148">
        <v>41907</v>
      </c>
      <c r="BP24" s="148"/>
      <c r="BQ24" s="81"/>
      <c r="BR24" s="81"/>
      <c r="BS24" s="81"/>
      <c r="BT24" s="81"/>
      <c r="BU24" s="81"/>
      <c r="BV24" s="81"/>
      <c r="BW24" s="148"/>
      <c r="BY24" s="81"/>
      <c r="BZ24" s="81"/>
      <c r="CA24" s="76"/>
      <c r="CB24" s="81"/>
      <c r="CC24" s="81"/>
      <c r="CD24" s="81"/>
      <c r="CE24" s="81"/>
      <c r="CF24" s="81"/>
      <c r="CG24" s="81"/>
      <c r="CH24" s="148"/>
      <c r="CI24" s="81"/>
      <c r="CJ24" s="81"/>
      <c r="CK24" s="81"/>
      <c r="CL24" s="148"/>
      <c r="CM24" s="81"/>
      <c r="CN24" s="148"/>
      <c r="CO24" s="108">
        <v>41949</v>
      </c>
      <c r="CP24" s="153"/>
      <c r="CY24" s="69"/>
    </row>
    <row r="25" spans="1:103" x14ac:dyDescent="0.25">
      <c r="A25" s="61">
        <v>2</v>
      </c>
      <c r="F25">
        <v>1</v>
      </c>
      <c r="G25">
        <v>1</v>
      </c>
      <c r="I25" s="62">
        <v>22</v>
      </c>
      <c r="J25" s="136" t="s">
        <v>309</v>
      </c>
      <c r="K25" s="137">
        <v>1</v>
      </c>
      <c r="L25" s="137">
        <v>1</v>
      </c>
      <c r="M25" s="137">
        <v>1</v>
      </c>
      <c r="N25" s="137"/>
      <c r="O25" s="149">
        <v>41914</v>
      </c>
      <c r="P25" s="175">
        <v>41963</v>
      </c>
      <c r="Q25" s="145">
        <v>41963</v>
      </c>
      <c r="R25" s="174">
        <v>41963</v>
      </c>
      <c r="S25" s="145">
        <v>41961</v>
      </c>
      <c r="T25" s="145">
        <v>41961</v>
      </c>
      <c r="U25" s="175">
        <v>41963</v>
      </c>
      <c r="V25" s="175">
        <v>41963</v>
      </c>
      <c r="W25" s="145">
        <v>41982</v>
      </c>
      <c r="X25" s="145">
        <v>41984</v>
      </c>
      <c r="Y25" s="151">
        <v>41981</v>
      </c>
      <c r="Z25" s="149">
        <v>41982</v>
      </c>
      <c r="AA25" s="151">
        <v>41983</v>
      </c>
      <c r="AB25" s="149">
        <v>41977</v>
      </c>
      <c r="AC25" s="176">
        <v>41961</v>
      </c>
      <c r="AD25" s="176">
        <v>41961</v>
      </c>
      <c r="AE25" s="176">
        <v>41961</v>
      </c>
      <c r="AF25" s="81"/>
      <c r="AG25" s="148"/>
      <c r="AH25" s="101"/>
      <c r="AI25" s="108">
        <v>41948</v>
      </c>
      <c r="AJ25" s="108">
        <v>41955</v>
      </c>
      <c r="AK25" s="108">
        <v>41961</v>
      </c>
      <c r="AL25" s="108">
        <v>41961</v>
      </c>
      <c r="AM25" s="108">
        <v>41961</v>
      </c>
      <c r="AN25" s="108">
        <v>41961</v>
      </c>
      <c r="AO25" s="108">
        <v>41961</v>
      </c>
      <c r="AP25" s="145">
        <v>41963</v>
      </c>
      <c r="AQ25" s="145">
        <v>41963</v>
      </c>
      <c r="AR25" s="81"/>
      <c r="AS25" s="81"/>
      <c r="AT25" s="81"/>
      <c r="AU25" s="81"/>
      <c r="AV25" s="148"/>
      <c r="AW25" s="81"/>
      <c r="AX25" s="81"/>
      <c r="AY25" s="73"/>
      <c r="AZ25" s="73"/>
      <c r="BA25" s="73"/>
      <c r="BB25" s="73"/>
      <c r="BC25" s="81"/>
      <c r="BD25" s="81"/>
      <c r="BE25" s="81"/>
      <c r="BF25" s="108"/>
      <c r="BG25" s="108"/>
      <c r="BH25" s="108"/>
      <c r="BI25" s="108"/>
      <c r="BJ25" s="108"/>
      <c r="BK25" s="148">
        <v>41912</v>
      </c>
      <c r="BL25" s="81"/>
      <c r="BM25" s="81"/>
      <c r="BN25" s="148">
        <v>41912</v>
      </c>
      <c r="BO25" s="148">
        <v>41912</v>
      </c>
      <c r="BP25" s="148"/>
      <c r="BQ25" s="81"/>
      <c r="BR25" s="81"/>
      <c r="BS25" s="81"/>
      <c r="BT25" s="81"/>
      <c r="BU25" s="81"/>
      <c r="BV25" s="81"/>
      <c r="BW25" s="148"/>
      <c r="BY25" s="81"/>
      <c r="BZ25" s="81"/>
      <c r="CA25" s="76"/>
      <c r="CB25" s="81"/>
      <c r="CC25" s="81"/>
      <c r="CD25" s="81"/>
      <c r="CE25" s="81"/>
      <c r="CF25" s="81"/>
      <c r="CG25" s="81"/>
      <c r="CH25" s="148"/>
      <c r="CI25" s="81"/>
      <c r="CJ25" s="81"/>
      <c r="CK25" s="81"/>
      <c r="CL25" s="148"/>
      <c r="CM25" s="81"/>
      <c r="CN25" s="148"/>
      <c r="CO25" s="108">
        <v>41961</v>
      </c>
      <c r="CP25" s="153"/>
      <c r="CY25" s="69"/>
    </row>
    <row r="26" spans="1:103" x14ac:dyDescent="0.25">
      <c r="A26" s="61">
        <v>1</v>
      </c>
      <c r="F26">
        <v>1</v>
      </c>
      <c r="G26">
        <v>1</v>
      </c>
      <c r="I26" s="62">
        <v>23</v>
      </c>
      <c r="J26" s="136" t="s">
        <v>310</v>
      </c>
      <c r="K26" s="142">
        <v>1</v>
      </c>
      <c r="L26" s="142">
        <v>1</v>
      </c>
      <c r="M26" s="142">
        <v>1</v>
      </c>
      <c r="N26" s="142"/>
      <c r="O26" s="143" t="s">
        <v>311</v>
      </c>
      <c r="P26" s="177" t="s">
        <v>312</v>
      </c>
      <c r="Q26" s="178">
        <v>0.75</v>
      </c>
      <c r="R26" s="149"/>
      <c r="S26" s="145"/>
      <c r="T26" s="145"/>
      <c r="U26" s="138" t="s">
        <v>313</v>
      </c>
      <c r="V26" s="138" t="s">
        <v>313</v>
      </c>
      <c r="W26" s="144" t="s">
        <v>314</v>
      </c>
      <c r="X26" s="144" t="s">
        <v>314</v>
      </c>
      <c r="Y26" s="75" t="s">
        <v>315</v>
      </c>
      <c r="Z26" s="74" t="s">
        <v>316</v>
      </c>
      <c r="AA26" s="75" t="s">
        <v>317</v>
      </c>
      <c r="AB26" s="74" t="s">
        <v>318</v>
      </c>
      <c r="AC26" s="327" t="s">
        <v>319</v>
      </c>
      <c r="AD26" s="326"/>
      <c r="AE26" s="326"/>
      <c r="AF26" s="73"/>
      <c r="AG26" s="149"/>
      <c r="AH26" s="179"/>
      <c r="AI26" s="108"/>
      <c r="AJ26" s="108"/>
      <c r="AK26" s="108"/>
      <c r="AL26" s="108"/>
      <c r="AM26" s="108"/>
      <c r="AN26" s="108"/>
      <c r="AO26" s="108"/>
      <c r="AP26" s="149"/>
      <c r="AQ26" s="149"/>
      <c r="AR26" s="73"/>
      <c r="AS26" s="73"/>
      <c r="AT26" s="73"/>
      <c r="AU26" s="73"/>
      <c r="AV26" s="149"/>
      <c r="AW26" s="73"/>
      <c r="AX26" s="73"/>
      <c r="AY26" s="73"/>
      <c r="AZ26" s="73"/>
      <c r="BA26" s="73"/>
      <c r="BB26" s="73"/>
      <c r="BC26" s="73"/>
      <c r="BD26" s="73"/>
      <c r="BE26" s="73"/>
      <c r="BF26" s="108"/>
      <c r="BG26" s="108"/>
      <c r="BH26" s="108"/>
      <c r="BI26" s="108"/>
      <c r="BJ26" s="108"/>
      <c r="BK26" s="149"/>
      <c r="BL26" s="73"/>
      <c r="BM26" s="73"/>
      <c r="BN26" s="149"/>
      <c r="BO26" s="149"/>
      <c r="BP26" s="149"/>
      <c r="BQ26" s="73"/>
      <c r="BR26" s="73"/>
      <c r="BS26" s="73"/>
      <c r="BT26" s="73"/>
      <c r="BU26" s="73"/>
      <c r="BV26" s="73"/>
      <c r="BW26" s="149"/>
      <c r="BY26" s="73"/>
      <c r="BZ26" s="73"/>
      <c r="CA26" s="74"/>
      <c r="CB26" s="73"/>
      <c r="CC26" s="73"/>
      <c r="CD26" s="73"/>
      <c r="CE26" s="73"/>
      <c r="CF26" s="73"/>
      <c r="CG26" s="73"/>
      <c r="CH26" s="149"/>
      <c r="CI26" s="73"/>
      <c r="CJ26" s="73"/>
      <c r="CK26" s="73"/>
      <c r="CL26" s="149"/>
      <c r="CM26" s="73"/>
      <c r="CN26" s="149"/>
      <c r="CO26" s="108"/>
      <c r="CP26" s="153"/>
      <c r="CQ26" s="143"/>
      <c r="CR26" s="143"/>
      <c r="CS26" s="143"/>
      <c r="CT26" s="143"/>
      <c r="CU26" s="143"/>
      <c r="CV26" s="143"/>
      <c r="CW26" s="143"/>
      <c r="CX26" s="143"/>
      <c r="CY26" s="180"/>
    </row>
    <row r="27" spans="1:103" x14ac:dyDescent="0.25">
      <c r="A27" s="61">
        <v>1</v>
      </c>
      <c r="H27">
        <v>1</v>
      </c>
      <c r="I27" s="62">
        <v>24</v>
      </c>
      <c r="J27" s="136" t="s">
        <v>320</v>
      </c>
      <c r="K27" s="137"/>
      <c r="L27" s="137"/>
      <c r="M27" s="137">
        <v>1</v>
      </c>
      <c r="N27" s="137"/>
      <c r="O27" s="74">
        <v>30</v>
      </c>
      <c r="P27" s="74"/>
      <c r="Q27" s="74"/>
      <c r="R27" s="73"/>
      <c r="S27" s="73">
        <v>10</v>
      </c>
      <c r="T27" s="73"/>
      <c r="U27" s="74"/>
      <c r="V27" s="74"/>
      <c r="W27" s="74"/>
      <c r="X27" s="74"/>
      <c r="Y27" s="75"/>
      <c r="Z27" s="74"/>
      <c r="AA27" s="75"/>
      <c r="AB27" s="74"/>
      <c r="AC27" s="74"/>
      <c r="AD27" s="74"/>
      <c r="AE27" s="74"/>
      <c r="AF27" s="73">
        <v>42</v>
      </c>
      <c r="AG27" s="74">
        <v>21</v>
      </c>
      <c r="AH27" s="179"/>
      <c r="AI27" s="73"/>
      <c r="AJ27" s="73">
        <v>11</v>
      </c>
      <c r="AK27" s="73">
        <v>12</v>
      </c>
      <c r="AL27" s="73">
        <v>12</v>
      </c>
      <c r="AM27" s="73">
        <v>12</v>
      </c>
      <c r="AN27" s="73"/>
      <c r="AO27" s="73"/>
      <c r="AP27" s="74">
        <v>32</v>
      </c>
      <c r="AQ27" s="73"/>
      <c r="AR27" s="73"/>
      <c r="AS27" s="73"/>
      <c r="AT27" s="73"/>
      <c r="AU27" s="73"/>
      <c r="AV27" s="74">
        <v>21</v>
      </c>
      <c r="AW27" s="73"/>
      <c r="AX27" s="73">
        <v>23</v>
      </c>
      <c r="AY27" s="73"/>
      <c r="AZ27" s="73"/>
      <c r="BA27" s="73"/>
      <c r="BB27" s="73">
        <v>22</v>
      </c>
      <c r="BC27" s="73"/>
      <c r="BD27" s="73"/>
      <c r="BE27" s="73"/>
      <c r="BF27" s="74"/>
      <c r="BG27" s="74"/>
      <c r="BH27" s="74"/>
      <c r="BI27" s="74"/>
      <c r="BJ27" s="74"/>
      <c r="BK27" s="74">
        <v>20</v>
      </c>
      <c r="BL27" s="73">
        <v>20</v>
      </c>
      <c r="BM27" s="73">
        <v>5</v>
      </c>
      <c r="BN27" s="74">
        <v>24</v>
      </c>
      <c r="BO27" s="74">
        <v>10</v>
      </c>
      <c r="BP27" s="74">
        <v>12</v>
      </c>
      <c r="BQ27" s="73"/>
      <c r="BR27" s="73"/>
      <c r="BS27" s="73"/>
      <c r="BT27" s="73"/>
      <c r="BU27" s="73"/>
      <c r="BV27" s="73">
        <v>22</v>
      </c>
      <c r="BW27" s="74">
        <v>21</v>
      </c>
      <c r="BY27" s="73"/>
      <c r="BZ27" s="73"/>
      <c r="CA27" s="74"/>
      <c r="CB27" s="73"/>
      <c r="CC27" s="73">
        <v>10</v>
      </c>
      <c r="CD27" s="73"/>
      <c r="CE27" s="73"/>
      <c r="CF27" s="73"/>
      <c r="CG27" s="73"/>
      <c r="CH27" s="74">
        <v>10</v>
      </c>
      <c r="CI27" s="73"/>
      <c r="CJ27" s="73"/>
      <c r="CK27" s="73"/>
      <c r="CL27" s="74">
        <v>14</v>
      </c>
      <c r="CM27" s="73"/>
      <c r="CN27" s="74">
        <v>16</v>
      </c>
      <c r="CO27" s="74"/>
      <c r="CP27" s="97"/>
      <c r="CY27" s="180"/>
    </row>
    <row r="28" spans="1:103" ht="60" x14ac:dyDescent="0.25">
      <c r="A28" s="61">
        <v>10</v>
      </c>
      <c r="H28">
        <v>1</v>
      </c>
      <c r="I28" s="62">
        <v>25</v>
      </c>
      <c r="J28" s="136" t="s">
        <v>321</v>
      </c>
      <c r="K28" s="137">
        <v>1</v>
      </c>
      <c r="L28" s="137">
        <v>1</v>
      </c>
      <c r="M28" s="137">
        <v>1</v>
      </c>
      <c r="N28" s="137"/>
      <c r="O28" s="74" t="s">
        <v>322</v>
      </c>
      <c r="P28" s="74" t="s">
        <v>322</v>
      </c>
      <c r="Q28" s="132" t="s">
        <v>323</v>
      </c>
      <c r="R28" s="81"/>
      <c r="S28" s="81"/>
      <c r="T28" s="81"/>
      <c r="U28" s="73" t="s">
        <v>322</v>
      </c>
      <c r="V28" s="73"/>
      <c r="W28" s="74"/>
      <c r="X28" s="76"/>
      <c r="Y28" s="146"/>
      <c r="Z28" s="76"/>
      <c r="AA28" s="146"/>
      <c r="AB28" s="146"/>
      <c r="AC28" s="76"/>
      <c r="AD28" s="76"/>
      <c r="AE28" s="76"/>
      <c r="AF28" s="81"/>
      <c r="AG28" s="147"/>
      <c r="AH28" s="101"/>
      <c r="AI28" s="78" t="s">
        <v>324</v>
      </c>
      <c r="AJ28" s="328"/>
      <c r="AK28" s="326"/>
      <c r="AL28" s="326"/>
      <c r="AM28" s="326"/>
      <c r="AN28" s="326"/>
      <c r="AO28" s="326"/>
      <c r="AP28" s="132" t="s">
        <v>325</v>
      </c>
      <c r="AR28" s="81"/>
      <c r="AS28" s="81"/>
      <c r="AT28" s="81"/>
      <c r="AU28" s="81"/>
      <c r="AV28" s="147"/>
      <c r="AW28" s="81"/>
      <c r="AX28" s="81"/>
      <c r="AY28" s="73"/>
      <c r="AZ28" s="73"/>
      <c r="BA28" s="73"/>
      <c r="BB28" s="73"/>
      <c r="BC28" s="81"/>
      <c r="BD28" s="81"/>
      <c r="BE28" s="81"/>
      <c r="BF28" s="76"/>
      <c r="BG28" s="76"/>
      <c r="BH28" s="76"/>
      <c r="BI28" s="76"/>
      <c r="BJ28" s="76"/>
      <c r="BK28" s="147"/>
      <c r="BL28" s="81"/>
      <c r="BM28" s="81"/>
      <c r="BN28" s="76"/>
      <c r="BO28" s="76"/>
      <c r="BP28" s="76"/>
      <c r="BQ28" s="81"/>
      <c r="BR28" s="81"/>
      <c r="BS28" s="81"/>
      <c r="BT28" s="81"/>
      <c r="BU28" s="81"/>
      <c r="BV28" s="81"/>
      <c r="BW28" s="76"/>
      <c r="BY28" s="81"/>
      <c r="BZ28" s="81"/>
      <c r="CA28" s="76"/>
      <c r="CB28" s="81"/>
      <c r="CC28" s="81"/>
      <c r="CD28" s="81"/>
      <c r="CE28" s="81"/>
      <c r="CF28" s="81"/>
      <c r="CG28" s="81"/>
      <c r="CH28" s="76"/>
      <c r="CI28" s="81"/>
      <c r="CJ28" s="81"/>
      <c r="CK28" s="81"/>
      <c r="CL28" s="147"/>
      <c r="CM28" s="81"/>
      <c r="CN28" s="76"/>
      <c r="CO28" s="76"/>
      <c r="CP28" s="104" t="s">
        <v>326</v>
      </c>
      <c r="CY28" s="69"/>
    </row>
    <row r="29" spans="1:103" ht="47.25" x14ac:dyDescent="0.25">
      <c r="A29" s="61">
        <v>2</v>
      </c>
      <c r="C29">
        <v>1</v>
      </c>
      <c r="D29">
        <v>1</v>
      </c>
      <c r="E29">
        <v>1</v>
      </c>
      <c r="I29" s="62">
        <v>26</v>
      </c>
      <c r="J29" s="111" t="s">
        <v>327</v>
      </c>
      <c r="K29" s="181">
        <v>1</v>
      </c>
      <c r="L29" s="181">
        <v>1</v>
      </c>
      <c r="M29" s="181">
        <v>1</v>
      </c>
      <c r="N29" s="181"/>
      <c r="O29" s="182">
        <f>O33-7</f>
        <v>41878</v>
      </c>
      <c r="P29" s="182">
        <f>P33-4</f>
        <v>41915</v>
      </c>
      <c r="Q29" s="182">
        <f>Q33-6</f>
        <v>41892</v>
      </c>
      <c r="R29" s="183">
        <f>R33-6</f>
        <v>41906</v>
      </c>
      <c r="S29" s="182">
        <f>S33-6</f>
        <v>41898</v>
      </c>
      <c r="T29" s="182"/>
      <c r="U29" s="182">
        <f>U33-6</f>
        <v>41909</v>
      </c>
      <c r="V29" s="182"/>
      <c r="W29" s="149">
        <f t="shared" ref="W29:AB29" si="1">W33+2</f>
        <v>41916</v>
      </c>
      <c r="X29" s="149">
        <f t="shared" si="1"/>
        <v>41923</v>
      </c>
      <c r="Y29" s="151">
        <f t="shared" si="1"/>
        <v>41924</v>
      </c>
      <c r="Z29" s="149">
        <f t="shared" si="1"/>
        <v>41923</v>
      </c>
      <c r="AA29" s="151">
        <f t="shared" si="1"/>
        <v>41918</v>
      </c>
      <c r="AB29" s="151">
        <f t="shared" si="1"/>
        <v>41925</v>
      </c>
      <c r="AC29" s="99" t="s">
        <v>328</v>
      </c>
      <c r="AD29" s="182">
        <f>AD33-6</f>
        <v>41916</v>
      </c>
      <c r="AE29" s="99" t="s">
        <v>328</v>
      </c>
      <c r="AF29" s="81"/>
      <c r="AG29" s="128"/>
      <c r="AH29" s="101"/>
      <c r="AI29" s="127">
        <f t="shared" ref="AI29:AQ29" si="2">AI33-6</f>
        <v>41893</v>
      </c>
      <c r="AJ29" s="182">
        <f t="shared" si="2"/>
        <v>41898</v>
      </c>
      <c r="AK29" s="182">
        <f t="shared" si="2"/>
        <v>41899</v>
      </c>
      <c r="AL29" s="182">
        <f t="shared" si="2"/>
        <v>41899</v>
      </c>
      <c r="AM29" s="182">
        <f t="shared" si="2"/>
        <v>41899</v>
      </c>
      <c r="AN29" s="182">
        <f t="shared" si="2"/>
        <v>41899</v>
      </c>
      <c r="AO29" s="182">
        <f t="shared" si="2"/>
        <v>41899</v>
      </c>
      <c r="AP29" s="182">
        <f t="shared" si="2"/>
        <v>41899</v>
      </c>
      <c r="AQ29" s="182">
        <f t="shared" si="2"/>
        <v>41899</v>
      </c>
      <c r="AR29" s="129"/>
      <c r="AS29" s="129"/>
      <c r="AT29" s="129"/>
      <c r="AU29" s="129"/>
      <c r="AV29" s="128"/>
      <c r="AW29" s="81"/>
      <c r="AX29" s="81"/>
      <c r="AY29" s="73"/>
      <c r="AZ29" s="73"/>
      <c r="BA29" s="73"/>
      <c r="BB29" s="73"/>
      <c r="BC29" s="81"/>
      <c r="BD29" s="81"/>
      <c r="BE29" s="81"/>
      <c r="BF29" s="182"/>
      <c r="BG29" s="182"/>
      <c r="BH29" s="182"/>
      <c r="BI29" s="182"/>
      <c r="BJ29" s="182"/>
      <c r="BK29" s="127">
        <f>BK33-6</f>
        <v>41871</v>
      </c>
      <c r="BL29" s="81"/>
      <c r="BM29" s="81"/>
      <c r="BN29" s="127">
        <f>BN33-6</f>
        <v>41871</v>
      </c>
      <c r="BO29" s="127">
        <f>BO33-6</f>
        <v>41871</v>
      </c>
      <c r="BP29" s="129"/>
      <c r="BQ29" s="81"/>
      <c r="BR29" s="81"/>
      <c r="BS29" s="81"/>
      <c r="BT29" s="81"/>
      <c r="BU29" s="81"/>
      <c r="BV29" s="81"/>
      <c r="BW29" s="129"/>
      <c r="BY29" s="81"/>
      <c r="BZ29" s="81"/>
      <c r="CA29" s="129"/>
      <c r="CB29" s="81"/>
      <c r="CC29" s="81"/>
      <c r="CD29" s="81"/>
      <c r="CE29" s="81"/>
      <c r="CF29" s="81"/>
      <c r="CG29" s="81"/>
      <c r="CH29" s="129"/>
      <c r="CI29" s="81"/>
      <c r="CJ29" s="81"/>
      <c r="CK29" s="81"/>
      <c r="CL29" s="128"/>
      <c r="CM29" s="81"/>
      <c r="CN29" s="129"/>
      <c r="CO29" s="182">
        <f>CO33-6</f>
        <v>41899</v>
      </c>
      <c r="CP29" s="153"/>
      <c r="CY29" s="69"/>
    </row>
    <row r="30" spans="1:103" x14ac:dyDescent="0.25">
      <c r="A30" s="61">
        <v>2</v>
      </c>
      <c r="D30">
        <v>1</v>
      </c>
      <c r="E30">
        <v>1</v>
      </c>
      <c r="I30" s="62">
        <v>27</v>
      </c>
      <c r="J30" s="111" t="s">
        <v>329</v>
      </c>
      <c r="K30" s="181"/>
      <c r="L30" s="181">
        <v>1</v>
      </c>
      <c r="M30" s="181">
        <v>1</v>
      </c>
      <c r="N30" s="181"/>
      <c r="O30" s="73"/>
      <c r="P30" s="72" t="s">
        <v>330</v>
      </c>
      <c r="Q30" s="127" t="s">
        <v>331</v>
      </c>
      <c r="R30" s="81"/>
      <c r="S30" s="81"/>
      <c r="T30" s="81"/>
      <c r="U30" s="73"/>
      <c r="V30" s="73"/>
      <c r="W30" s="74"/>
      <c r="X30" s="74"/>
      <c r="Y30" s="75"/>
      <c r="Z30" s="74"/>
      <c r="AA30" s="75"/>
      <c r="AB30" s="75"/>
      <c r="AC30" s="76"/>
      <c r="AD30" s="76"/>
      <c r="AE30" s="76"/>
      <c r="AF30" s="81"/>
      <c r="AG30" s="128"/>
      <c r="AH30" s="101"/>
      <c r="AI30" s="73"/>
      <c r="AJ30" s="73"/>
      <c r="AK30" s="127"/>
      <c r="AL30" s="73"/>
      <c r="AM30" s="73"/>
      <c r="AN30" s="81"/>
      <c r="AO30" s="81"/>
      <c r="AP30" s="129"/>
      <c r="AQ30" s="129"/>
      <c r="AR30" s="129"/>
      <c r="AS30" s="129"/>
      <c r="AT30" s="129"/>
      <c r="AU30" s="129"/>
      <c r="AV30" s="128"/>
      <c r="AW30" s="81"/>
      <c r="AX30" s="81"/>
      <c r="AY30" s="73"/>
      <c r="AZ30" s="73"/>
      <c r="BA30" s="73"/>
      <c r="BB30" s="73"/>
      <c r="BC30" s="81"/>
      <c r="BD30" s="81"/>
      <c r="BE30" s="81"/>
      <c r="BF30" s="76"/>
      <c r="BG30" s="76"/>
      <c r="BH30" s="76"/>
      <c r="BI30" s="76"/>
      <c r="BJ30" s="76"/>
      <c r="BK30" s="128"/>
      <c r="BL30" s="81"/>
      <c r="BM30" s="81"/>
      <c r="BN30" s="129"/>
      <c r="BO30" s="129"/>
      <c r="BP30" s="129"/>
      <c r="BQ30" s="81"/>
      <c r="BR30" s="81"/>
      <c r="BS30" s="81"/>
      <c r="BT30" s="81"/>
      <c r="BU30" s="81"/>
      <c r="BV30" s="81"/>
      <c r="BW30" s="129"/>
      <c r="BY30" s="81"/>
      <c r="BZ30" s="81"/>
      <c r="CA30" s="129"/>
      <c r="CB30" s="81"/>
      <c r="CC30" s="81"/>
      <c r="CD30" s="81"/>
      <c r="CE30" s="81"/>
      <c r="CF30" s="81"/>
      <c r="CG30" s="81"/>
      <c r="CH30" s="129"/>
      <c r="CI30" s="81"/>
      <c r="CJ30" s="81"/>
      <c r="CK30" s="81"/>
      <c r="CL30" s="128"/>
      <c r="CM30" s="81"/>
      <c r="CN30" s="129"/>
      <c r="CO30" s="76"/>
      <c r="CP30" s="85"/>
      <c r="CY30" s="69"/>
    </row>
    <row r="31" spans="1:103" ht="47.25" x14ac:dyDescent="0.25">
      <c r="A31" s="61">
        <v>1</v>
      </c>
      <c r="D31">
        <v>1</v>
      </c>
      <c r="E31">
        <v>1</v>
      </c>
      <c r="I31" s="62">
        <v>28</v>
      </c>
      <c r="J31" s="111" t="s">
        <v>332</v>
      </c>
      <c r="K31" s="181"/>
      <c r="L31" s="181">
        <v>1</v>
      </c>
      <c r="M31" s="181">
        <v>1</v>
      </c>
      <c r="N31" s="181"/>
      <c r="O31" s="73"/>
      <c r="P31" s="182"/>
      <c r="Q31" s="184"/>
      <c r="R31" s="84" t="s">
        <v>333</v>
      </c>
      <c r="S31" s="81"/>
      <c r="T31" s="81"/>
      <c r="U31" s="73">
        <f>18/5*100</f>
        <v>360</v>
      </c>
      <c r="V31" s="73"/>
      <c r="W31" s="74"/>
      <c r="X31" s="74"/>
      <c r="Y31" s="75"/>
      <c r="Z31" s="74"/>
      <c r="AA31" s="75"/>
      <c r="AB31" s="75"/>
      <c r="AC31" s="76"/>
      <c r="AD31" s="76"/>
      <c r="AE31" s="76"/>
      <c r="AF31" s="81"/>
      <c r="AG31" s="128"/>
      <c r="AH31" s="101"/>
      <c r="AI31" s="73"/>
      <c r="AJ31" s="73"/>
      <c r="AK31" s="127"/>
      <c r="AL31" s="73"/>
      <c r="AM31" s="73"/>
      <c r="AN31" s="81"/>
      <c r="AO31" s="81"/>
      <c r="AP31" s="129"/>
      <c r="AQ31" s="129"/>
      <c r="AR31" s="129"/>
      <c r="AS31" s="129"/>
      <c r="AT31" s="129"/>
      <c r="AU31" s="129"/>
      <c r="AV31" s="128"/>
      <c r="AW31" s="81"/>
      <c r="AX31" s="81"/>
      <c r="AY31" s="73"/>
      <c r="AZ31" s="73"/>
      <c r="BA31" s="73"/>
      <c r="BB31" s="73"/>
      <c r="BC31" s="81"/>
      <c r="BD31" s="81"/>
      <c r="BE31" s="81"/>
      <c r="BF31" s="76"/>
      <c r="BG31" s="76"/>
      <c r="BH31" s="76"/>
      <c r="BI31" s="76"/>
      <c r="BJ31" s="76"/>
      <c r="BK31" s="128"/>
      <c r="BL31" s="81"/>
      <c r="BM31" s="81"/>
      <c r="BN31" s="129"/>
      <c r="BO31" s="129"/>
      <c r="BP31" s="129"/>
      <c r="BQ31" s="81"/>
      <c r="BR31" s="81"/>
      <c r="BS31" s="81"/>
      <c r="BT31" s="81"/>
      <c r="BU31" s="81"/>
      <c r="BV31" s="81"/>
      <c r="BW31" s="129"/>
      <c r="BY31" s="81"/>
      <c r="BZ31" s="81"/>
      <c r="CA31" s="129"/>
      <c r="CB31" s="81"/>
      <c r="CC31" s="81"/>
      <c r="CD31" s="81"/>
      <c r="CE31" s="81"/>
      <c r="CF31" s="81"/>
      <c r="CG31" s="81"/>
      <c r="CH31" s="129"/>
      <c r="CI31" s="81"/>
      <c r="CJ31" s="81"/>
      <c r="CK31" s="81"/>
      <c r="CL31" s="128"/>
      <c r="CM31" s="81"/>
      <c r="CN31" s="129"/>
      <c r="CO31" s="76"/>
      <c r="CP31" s="85"/>
      <c r="CY31" s="69"/>
    </row>
    <row r="32" spans="1:103" ht="89.25" customHeight="1" x14ac:dyDescent="0.25">
      <c r="A32" s="61">
        <v>2</v>
      </c>
      <c r="D32">
        <v>1</v>
      </c>
      <c r="E32">
        <v>1</v>
      </c>
      <c r="I32" s="62">
        <v>29</v>
      </c>
      <c r="J32" s="111" t="s">
        <v>334</v>
      </c>
      <c r="K32" s="181">
        <v>1</v>
      </c>
      <c r="L32" s="181"/>
      <c r="M32" s="181">
        <v>1</v>
      </c>
      <c r="N32" s="181">
        <v>1</v>
      </c>
      <c r="O32" s="182">
        <f>O33-1</f>
        <v>41884</v>
      </c>
      <c r="P32" s="145">
        <f>P33-0</f>
        <v>41919</v>
      </c>
      <c r="Q32" s="182">
        <f>Q33-2</f>
        <v>41896</v>
      </c>
      <c r="R32" s="182">
        <f>R33-2</f>
        <v>41910</v>
      </c>
      <c r="S32" s="182">
        <f>S33-2</f>
        <v>41902</v>
      </c>
      <c r="T32" s="182"/>
      <c r="U32" s="151">
        <f>U33-2</f>
        <v>41913</v>
      </c>
      <c r="V32" s="151"/>
      <c r="W32" s="149">
        <f t="shared" ref="W32:AC32" si="3">W33-2</f>
        <v>41912</v>
      </c>
      <c r="X32" s="149">
        <f t="shared" si="3"/>
        <v>41919</v>
      </c>
      <c r="Y32" s="151">
        <f t="shared" si="3"/>
        <v>41920</v>
      </c>
      <c r="Z32" s="149">
        <f t="shared" si="3"/>
        <v>41919</v>
      </c>
      <c r="AA32" s="151">
        <f t="shared" si="3"/>
        <v>41914</v>
      </c>
      <c r="AB32" s="151">
        <f t="shared" si="3"/>
        <v>41921</v>
      </c>
      <c r="AC32" s="182">
        <f t="shared" si="3"/>
        <v>41910</v>
      </c>
      <c r="AD32" s="182">
        <f>AD33-2</f>
        <v>41920</v>
      </c>
      <c r="AE32" s="182">
        <f>AE33-2</f>
        <v>41917</v>
      </c>
      <c r="AF32" s="81"/>
      <c r="AG32" s="128"/>
      <c r="AH32" s="101"/>
      <c r="AI32" s="182">
        <f t="shared" ref="AI32:AQ32" si="4">AI33-2</f>
        <v>41897</v>
      </c>
      <c r="AJ32" s="182">
        <f t="shared" si="4"/>
        <v>41902</v>
      </c>
      <c r="AK32" s="182">
        <f t="shared" si="4"/>
        <v>41903</v>
      </c>
      <c r="AL32" s="182">
        <f t="shared" si="4"/>
        <v>41903</v>
      </c>
      <c r="AM32" s="182">
        <f t="shared" si="4"/>
        <v>41903</v>
      </c>
      <c r="AN32" s="182">
        <f t="shared" si="4"/>
        <v>41903</v>
      </c>
      <c r="AO32" s="182">
        <f t="shared" si="4"/>
        <v>41903</v>
      </c>
      <c r="AP32" s="182">
        <f t="shared" si="4"/>
        <v>41903</v>
      </c>
      <c r="AQ32" s="182">
        <f t="shared" si="4"/>
        <v>41903</v>
      </c>
      <c r="AR32" s="129"/>
      <c r="AS32" s="129"/>
      <c r="AT32" s="129"/>
      <c r="AU32" s="129"/>
      <c r="AV32" s="128"/>
      <c r="AW32" s="81"/>
      <c r="AX32" s="81"/>
      <c r="AY32" s="73"/>
      <c r="AZ32" s="73"/>
      <c r="BA32" s="73"/>
      <c r="BB32" s="73"/>
      <c r="BC32" s="81"/>
      <c r="BD32" s="81"/>
      <c r="BE32" s="81"/>
      <c r="BF32" s="182"/>
      <c r="BG32" s="182"/>
      <c r="BH32" s="182"/>
      <c r="BI32" s="182"/>
      <c r="BJ32" s="182"/>
      <c r="BK32" s="127">
        <f>BK33-4</f>
        <v>41873</v>
      </c>
      <c r="BL32" s="127"/>
      <c r="BM32" s="127"/>
      <c r="BN32" s="127">
        <f>BN33-4</f>
        <v>41873</v>
      </c>
      <c r="BO32" s="127">
        <f>BO33-4</f>
        <v>41873</v>
      </c>
      <c r="BP32" s="129"/>
      <c r="BQ32" s="81"/>
      <c r="BR32" s="81"/>
      <c r="BS32" s="81"/>
      <c r="BT32" s="81"/>
      <c r="BU32" s="81"/>
      <c r="BV32" s="81"/>
      <c r="BW32" s="129"/>
      <c r="BY32" s="81"/>
      <c r="BZ32" s="81"/>
      <c r="CA32" s="129"/>
      <c r="CB32" s="81"/>
      <c r="CC32" s="81"/>
      <c r="CD32" s="81"/>
      <c r="CE32" s="81"/>
      <c r="CF32" s="81"/>
      <c r="CG32" s="81"/>
      <c r="CH32" s="129"/>
      <c r="CI32" s="81"/>
      <c r="CJ32" s="81"/>
      <c r="CK32" s="81"/>
      <c r="CL32" s="128"/>
      <c r="CM32" s="81"/>
      <c r="CN32" s="129"/>
      <c r="CO32" s="182">
        <f>CO33-2</f>
        <v>41903</v>
      </c>
      <c r="CP32" s="153"/>
      <c r="CY32" s="69"/>
    </row>
    <row r="33" spans="1:103" ht="31.5" x14ac:dyDescent="0.25">
      <c r="A33" s="61">
        <v>4</v>
      </c>
      <c r="D33">
        <v>1</v>
      </c>
      <c r="E33">
        <v>1</v>
      </c>
      <c r="I33" s="62">
        <v>30</v>
      </c>
      <c r="J33" s="111" t="s">
        <v>335</v>
      </c>
      <c r="K33" s="181"/>
      <c r="L33" s="181"/>
      <c r="M33" s="181">
        <v>1</v>
      </c>
      <c r="N33" s="181">
        <v>1</v>
      </c>
      <c r="O33" s="185">
        <f>O20-6</f>
        <v>41885</v>
      </c>
      <c r="P33" s="186">
        <f>P20-7</f>
        <v>41919</v>
      </c>
      <c r="Q33" s="185">
        <f>Q20-16</f>
        <v>41898</v>
      </c>
      <c r="R33" s="185">
        <f>R20-14</f>
        <v>41912</v>
      </c>
      <c r="S33" s="185">
        <f>S20-14</f>
        <v>41904</v>
      </c>
      <c r="T33" s="185"/>
      <c r="U33" s="187">
        <f>U20-4</f>
        <v>41915</v>
      </c>
      <c r="V33" s="187"/>
      <c r="W33" s="188">
        <f t="shared" ref="W33:AB33" si="5">W20-5</f>
        <v>41914</v>
      </c>
      <c r="X33" s="188">
        <f t="shared" si="5"/>
        <v>41921</v>
      </c>
      <c r="Y33" s="187">
        <f t="shared" si="5"/>
        <v>41922</v>
      </c>
      <c r="Z33" s="188">
        <f t="shared" si="5"/>
        <v>41921</v>
      </c>
      <c r="AA33" s="187">
        <f t="shared" si="5"/>
        <v>41916</v>
      </c>
      <c r="AB33" s="187">
        <f t="shared" si="5"/>
        <v>41923</v>
      </c>
      <c r="AC33" s="185">
        <f>AC20-14</f>
        <v>41912</v>
      </c>
      <c r="AD33" s="185">
        <f>AD20-11</f>
        <v>41922</v>
      </c>
      <c r="AE33" s="185">
        <f>AE20-14</f>
        <v>41919</v>
      </c>
      <c r="AF33" s="189"/>
      <c r="AG33" s="190"/>
      <c r="AH33" s="191"/>
      <c r="AI33" s="185">
        <f t="shared" ref="AI33:AQ33" si="6">AI20-14</f>
        <v>41899</v>
      </c>
      <c r="AJ33" s="185">
        <f t="shared" si="6"/>
        <v>41904</v>
      </c>
      <c r="AK33" s="185">
        <f t="shared" si="6"/>
        <v>41905</v>
      </c>
      <c r="AL33" s="185">
        <f t="shared" si="6"/>
        <v>41905</v>
      </c>
      <c r="AM33" s="185">
        <f t="shared" si="6"/>
        <v>41905</v>
      </c>
      <c r="AN33" s="185">
        <f t="shared" si="6"/>
        <v>41905</v>
      </c>
      <c r="AO33" s="185">
        <f t="shared" si="6"/>
        <v>41905</v>
      </c>
      <c r="AP33" s="185">
        <f t="shared" si="6"/>
        <v>41905</v>
      </c>
      <c r="AQ33" s="185">
        <f t="shared" si="6"/>
        <v>41905</v>
      </c>
      <c r="AR33" s="192"/>
      <c r="AS33" s="192"/>
      <c r="AT33" s="192"/>
      <c r="AU33" s="192"/>
      <c r="AV33" s="190"/>
      <c r="AW33" s="189"/>
      <c r="AX33" s="189"/>
      <c r="AY33" s="73"/>
      <c r="AZ33" s="73"/>
      <c r="BA33" s="73"/>
      <c r="BB33" s="73"/>
      <c r="BC33" s="81"/>
      <c r="BD33" s="81"/>
      <c r="BE33" s="81"/>
      <c r="BF33" s="185"/>
      <c r="BG33" s="185"/>
      <c r="BH33" s="185"/>
      <c r="BI33" s="185"/>
      <c r="BJ33" s="185"/>
      <c r="BK33" s="193">
        <f>BK20-14</f>
        <v>41877</v>
      </c>
      <c r="BL33" s="193"/>
      <c r="BM33" s="193"/>
      <c r="BN33" s="193">
        <f>BN20-14</f>
        <v>41877</v>
      </c>
      <c r="BO33" s="193">
        <f>BO20-14</f>
        <v>41877</v>
      </c>
      <c r="BP33" s="192"/>
      <c r="BQ33" s="81"/>
      <c r="BR33" s="81"/>
      <c r="BS33" s="81"/>
      <c r="BT33" s="81"/>
      <c r="BU33" s="81"/>
      <c r="BV33" s="81"/>
      <c r="BW33" s="192"/>
      <c r="BY33" s="81"/>
      <c r="BZ33" s="189"/>
      <c r="CA33" s="192"/>
      <c r="CB33" s="81"/>
      <c r="CC33" s="81"/>
      <c r="CD33" s="189"/>
      <c r="CE33" s="189"/>
      <c r="CF33" s="189"/>
      <c r="CG33" s="81"/>
      <c r="CH33" s="192"/>
      <c r="CI33" s="189"/>
      <c r="CJ33" s="81"/>
      <c r="CK33" s="81"/>
      <c r="CL33" s="190"/>
      <c r="CM33" s="81"/>
      <c r="CN33" s="192"/>
      <c r="CO33" s="185">
        <f>CO20-14</f>
        <v>41905</v>
      </c>
      <c r="CP33" s="194"/>
      <c r="CY33" s="69"/>
    </row>
    <row r="34" spans="1:103" ht="31.5" x14ac:dyDescent="0.25">
      <c r="A34" s="61">
        <v>1</v>
      </c>
      <c r="D34">
        <v>1</v>
      </c>
      <c r="E34">
        <v>1</v>
      </c>
      <c r="I34" s="62">
        <v>31</v>
      </c>
      <c r="J34" s="111" t="s">
        <v>336</v>
      </c>
      <c r="K34" s="181"/>
      <c r="L34" s="181"/>
      <c r="M34" s="181">
        <v>1</v>
      </c>
      <c r="N34" s="181"/>
      <c r="O34" s="185">
        <f>O20-10</f>
        <v>41881</v>
      </c>
      <c r="P34" s="186">
        <f>P20-6</f>
        <v>41920</v>
      </c>
      <c r="Q34" s="185">
        <f>Q20-6</f>
        <v>41908</v>
      </c>
      <c r="R34" s="185">
        <f>R20-6</f>
        <v>41920</v>
      </c>
      <c r="S34" s="185">
        <f>S20-6</f>
        <v>41912</v>
      </c>
      <c r="T34" s="185"/>
      <c r="U34" s="185">
        <f>U20-6</f>
        <v>41913</v>
      </c>
      <c r="V34" s="185"/>
      <c r="W34" s="188">
        <f t="shared" ref="W34:AE34" si="7">W20-6</f>
        <v>41913</v>
      </c>
      <c r="X34" s="188">
        <f t="shared" si="7"/>
        <v>41920</v>
      </c>
      <c r="Y34" s="187">
        <f t="shared" si="7"/>
        <v>41921</v>
      </c>
      <c r="Z34" s="188">
        <f t="shared" si="7"/>
        <v>41920</v>
      </c>
      <c r="AA34" s="187">
        <f t="shared" si="7"/>
        <v>41915</v>
      </c>
      <c r="AB34" s="187">
        <f t="shared" si="7"/>
        <v>41922</v>
      </c>
      <c r="AC34" s="185">
        <f t="shared" si="7"/>
        <v>41920</v>
      </c>
      <c r="AD34" s="185">
        <f t="shared" si="7"/>
        <v>41927</v>
      </c>
      <c r="AE34" s="185">
        <f t="shared" si="7"/>
        <v>41927</v>
      </c>
      <c r="AF34" s="81"/>
      <c r="AG34" s="128"/>
      <c r="AH34" s="101"/>
      <c r="AI34" s="185">
        <f t="shared" ref="AI34:AQ34" si="8">AI20-6</f>
        <v>41907</v>
      </c>
      <c r="AJ34" s="185">
        <f t="shared" si="8"/>
        <v>41912</v>
      </c>
      <c r="AK34" s="185">
        <f t="shared" si="8"/>
        <v>41913</v>
      </c>
      <c r="AL34" s="185">
        <f t="shared" si="8"/>
        <v>41913</v>
      </c>
      <c r="AM34" s="185">
        <f t="shared" si="8"/>
        <v>41913</v>
      </c>
      <c r="AN34" s="185">
        <f t="shared" si="8"/>
        <v>41913</v>
      </c>
      <c r="AO34" s="185">
        <f t="shared" si="8"/>
        <v>41913</v>
      </c>
      <c r="AP34" s="185">
        <f t="shared" si="8"/>
        <v>41913</v>
      </c>
      <c r="AQ34" s="185">
        <f t="shared" si="8"/>
        <v>41913</v>
      </c>
      <c r="AR34" s="129"/>
      <c r="AS34" s="129"/>
      <c r="AT34" s="129"/>
      <c r="AU34" s="129"/>
      <c r="AV34" s="128"/>
      <c r="AW34" s="81"/>
      <c r="AX34" s="81"/>
      <c r="AY34" s="73"/>
      <c r="AZ34" s="73"/>
      <c r="BA34" s="73"/>
      <c r="BB34" s="73"/>
      <c r="BC34" s="81"/>
      <c r="BD34" s="81"/>
      <c r="BE34" s="81"/>
      <c r="BF34" s="185"/>
      <c r="BG34" s="185"/>
      <c r="BH34" s="185"/>
      <c r="BI34" s="185"/>
      <c r="BJ34" s="185"/>
      <c r="BK34" s="128"/>
      <c r="BL34" s="81"/>
      <c r="BM34" s="81"/>
      <c r="BN34" s="129"/>
      <c r="BO34" s="129"/>
      <c r="BP34" s="129"/>
      <c r="BQ34" s="81"/>
      <c r="BR34" s="81"/>
      <c r="BS34" s="81"/>
      <c r="BT34" s="81"/>
      <c r="BU34" s="81"/>
      <c r="BV34" s="81"/>
      <c r="BW34" s="129"/>
      <c r="BY34" s="81"/>
      <c r="BZ34" s="81"/>
      <c r="CA34" s="129"/>
      <c r="CB34" s="81"/>
      <c r="CC34" s="81"/>
      <c r="CD34" s="81"/>
      <c r="CE34" s="81"/>
      <c r="CF34" s="81"/>
      <c r="CG34" s="81"/>
      <c r="CH34" s="129"/>
      <c r="CI34" s="81"/>
      <c r="CJ34" s="81"/>
      <c r="CK34" s="81"/>
      <c r="CL34" s="128"/>
      <c r="CM34" s="81"/>
      <c r="CN34" s="129"/>
      <c r="CO34" s="185">
        <f>CO20-6</f>
        <v>41913</v>
      </c>
      <c r="CP34" s="194"/>
      <c r="CY34" s="69"/>
    </row>
    <row r="35" spans="1:103" ht="31.5" x14ac:dyDescent="0.25">
      <c r="A35" s="61">
        <v>1</v>
      </c>
      <c r="D35">
        <v>1</v>
      </c>
      <c r="E35">
        <v>1</v>
      </c>
      <c r="I35" s="62">
        <v>32</v>
      </c>
      <c r="J35" s="111" t="s">
        <v>337</v>
      </c>
      <c r="K35" s="181"/>
      <c r="L35" s="181">
        <v>1</v>
      </c>
      <c r="M35" s="181">
        <v>1</v>
      </c>
      <c r="N35" s="181"/>
      <c r="O35" s="185">
        <f>O20-6</f>
        <v>41885</v>
      </c>
      <c r="P35" s="186">
        <f>P20-6</f>
        <v>41920</v>
      </c>
      <c r="Q35" s="185">
        <f>Q20-6</f>
        <v>41908</v>
      </c>
      <c r="R35" s="185">
        <f>R20-6</f>
        <v>41920</v>
      </c>
      <c r="S35" s="185">
        <f>S20-6</f>
        <v>41912</v>
      </c>
      <c r="T35" s="185"/>
      <c r="U35" s="185">
        <f>U21-6</f>
        <v>-6</v>
      </c>
      <c r="V35" s="185"/>
      <c r="W35" s="188">
        <f t="shared" ref="W35:AB35" si="9">W20-4</f>
        <v>41915</v>
      </c>
      <c r="X35" s="188">
        <f t="shared" si="9"/>
        <v>41922</v>
      </c>
      <c r="Y35" s="187">
        <f t="shared" si="9"/>
        <v>41923</v>
      </c>
      <c r="Z35" s="188">
        <f t="shared" si="9"/>
        <v>41922</v>
      </c>
      <c r="AA35" s="187">
        <f t="shared" si="9"/>
        <v>41917</v>
      </c>
      <c r="AB35" s="187">
        <f t="shared" si="9"/>
        <v>41924</v>
      </c>
      <c r="AC35" s="185">
        <f>AC20-6</f>
        <v>41920</v>
      </c>
      <c r="AD35" s="185">
        <f>AD20-6</f>
        <v>41927</v>
      </c>
      <c r="AE35" s="185">
        <f>AE20-6</f>
        <v>41927</v>
      </c>
      <c r="AF35" s="81"/>
      <c r="AG35" s="128"/>
      <c r="AH35" s="101"/>
      <c r="AI35" s="185">
        <f t="shared" ref="AI35:AQ35" si="10">AI20-6</f>
        <v>41907</v>
      </c>
      <c r="AJ35" s="185">
        <f t="shared" si="10"/>
        <v>41912</v>
      </c>
      <c r="AK35" s="185">
        <f t="shared" si="10"/>
        <v>41913</v>
      </c>
      <c r="AL35" s="185">
        <f t="shared" si="10"/>
        <v>41913</v>
      </c>
      <c r="AM35" s="185">
        <f t="shared" si="10"/>
        <v>41913</v>
      </c>
      <c r="AN35" s="185">
        <f t="shared" si="10"/>
        <v>41913</v>
      </c>
      <c r="AO35" s="185">
        <f t="shared" si="10"/>
        <v>41913</v>
      </c>
      <c r="AP35" s="185">
        <f t="shared" si="10"/>
        <v>41913</v>
      </c>
      <c r="AQ35" s="185">
        <f t="shared" si="10"/>
        <v>41913</v>
      </c>
      <c r="AR35" s="129"/>
      <c r="AS35" s="129"/>
      <c r="AT35" s="129"/>
      <c r="AU35" s="129"/>
      <c r="AV35" s="128"/>
      <c r="AW35" s="81"/>
      <c r="AX35" s="81"/>
      <c r="AY35" s="73"/>
      <c r="AZ35" s="73"/>
      <c r="BA35" s="73"/>
      <c r="BB35" s="73"/>
      <c r="BC35" s="81"/>
      <c r="BD35" s="81"/>
      <c r="BE35" s="81"/>
      <c r="BF35" s="185"/>
      <c r="BG35" s="185"/>
      <c r="BH35" s="185"/>
      <c r="BI35" s="185"/>
      <c r="BJ35" s="185"/>
      <c r="BK35" s="128"/>
      <c r="BL35" s="81"/>
      <c r="BM35" s="81"/>
      <c r="BN35" s="129"/>
      <c r="BO35" s="129"/>
      <c r="BP35" s="129"/>
      <c r="BQ35" s="81"/>
      <c r="BR35" s="81"/>
      <c r="BS35" s="81"/>
      <c r="BT35" s="81"/>
      <c r="BU35" s="81"/>
      <c r="BV35" s="81"/>
      <c r="BW35" s="129"/>
      <c r="BY35" s="81"/>
      <c r="BZ35" s="81"/>
      <c r="CA35" s="129"/>
      <c r="CB35" s="81"/>
      <c r="CC35" s="81"/>
      <c r="CD35" s="81"/>
      <c r="CE35" s="81"/>
      <c r="CF35" s="81"/>
      <c r="CG35" s="81"/>
      <c r="CH35" s="129"/>
      <c r="CI35" s="81"/>
      <c r="CJ35" s="81"/>
      <c r="CK35" s="81"/>
      <c r="CL35" s="128"/>
      <c r="CM35" s="81"/>
      <c r="CN35" s="129"/>
      <c r="CO35" s="185">
        <f>CO21-6</f>
        <v>-6</v>
      </c>
      <c r="CP35" s="194"/>
      <c r="CY35" s="69"/>
    </row>
    <row r="36" spans="1:103" x14ac:dyDescent="0.25">
      <c r="A36" s="61">
        <v>1</v>
      </c>
      <c r="D36">
        <v>1</v>
      </c>
      <c r="E36">
        <v>1</v>
      </c>
      <c r="I36" s="62">
        <v>33</v>
      </c>
      <c r="J36" s="111" t="s">
        <v>338</v>
      </c>
      <c r="K36" s="181"/>
      <c r="L36" s="181">
        <v>1</v>
      </c>
      <c r="M36" s="181">
        <v>1</v>
      </c>
      <c r="N36" s="181"/>
      <c r="O36" s="185">
        <f>O20-1</f>
        <v>41890</v>
      </c>
      <c r="P36" s="186">
        <f>P20-1</f>
        <v>41925</v>
      </c>
      <c r="Q36" s="185">
        <f>Q20-1</f>
        <v>41913</v>
      </c>
      <c r="R36" s="185">
        <f>R20-1</f>
        <v>41925</v>
      </c>
      <c r="S36" s="185">
        <f>S20-1</f>
        <v>41917</v>
      </c>
      <c r="T36" s="185"/>
      <c r="U36" s="185">
        <f>U20-1</f>
        <v>41918</v>
      </c>
      <c r="V36" s="185"/>
      <c r="W36" s="188">
        <f t="shared" ref="W36:AB36" si="11">W23-4</f>
        <v>41922</v>
      </c>
      <c r="X36" s="188">
        <f t="shared" si="11"/>
        <v>41924</v>
      </c>
      <c r="Y36" s="187">
        <f t="shared" si="11"/>
        <v>41928</v>
      </c>
      <c r="Z36" s="188">
        <f t="shared" si="11"/>
        <v>41924</v>
      </c>
      <c r="AA36" s="187">
        <f t="shared" si="11"/>
        <v>41921</v>
      </c>
      <c r="AB36" s="187">
        <f t="shared" si="11"/>
        <v>41928</v>
      </c>
      <c r="AC36" s="185">
        <f>AC20-1</f>
        <v>41925</v>
      </c>
      <c r="AD36" s="185">
        <f>AD20-1</f>
        <v>41932</v>
      </c>
      <c r="AE36" s="185">
        <f>AE20-1</f>
        <v>41932</v>
      </c>
      <c r="AF36" s="81"/>
      <c r="AG36" s="129"/>
      <c r="AH36" s="101"/>
      <c r="AI36" s="185">
        <f t="shared" ref="AI36:AQ36" si="12">AI20-1</f>
        <v>41912</v>
      </c>
      <c r="AJ36" s="185">
        <f t="shared" si="12"/>
        <v>41917</v>
      </c>
      <c r="AK36" s="185">
        <f t="shared" si="12"/>
        <v>41918</v>
      </c>
      <c r="AL36" s="185">
        <f t="shared" si="12"/>
        <v>41918</v>
      </c>
      <c r="AM36" s="185">
        <f t="shared" si="12"/>
        <v>41918</v>
      </c>
      <c r="AN36" s="185">
        <f t="shared" si="12"/>
        <v>41918</v>
      </c>
      <c r="AO36" s="185">
        <f t="shared" si="12"/>
        <v>41918</v>
      </c>
      <c r="AP36" s="185">
        <f t="shared" si="12"/>
        <v>41918</v>
      </c>
      <c r="AQ36" s="185">
        <f t="shared" si="12"/>
        <v>41918</v>
      </c>
      <c r="AR36" s="129"/>
      <c r="AS36" s="129"/>
      <c r="AT36" s="129"/>
      <c r="AU36" s="129"/>
      <c r="AV36" s="129"/>
      <c r="AW36" s="81"/>
      <c r="AX36" s="81"/>
      <c r="AY36" s="73"/>
      <c r="AZ36" s="73"/>
      <c r="BA36" s="73"/>
      <c r="BB36" s="73"/>
      <c r="BC36" s="81"/>
      <c r="BD36" s="81"/>
      <c r="BE36" s="81"/>
      <c r="BF36" s="185"/>
      <c r="BG36" s="185"/>
      <c r="BH36" s="185"/>
      <c r="BI36" s="185"/>
      <c r="BJ36" s="185"/>
      <c r="BK36" s="129"/>
      <c r="BL36" s="81"/>
      <c r="BM36" s="81"/>
      <c r="BN36" s="129"/>
      <c r="BO36" s="129"/>
      <c r="BP36" s="129"/>
      <c r="BQ36" s="81"/>
      <c r="BR36" s="81"/>
      <c r="BS36" s="81"/>
      <c r="BT36" s="81"/>
      <c r="BU36" s="81"/>
      <c r="BV36" s="81"/>
      <c r="BW36" s="129"/>
      <c r="BY36" s="81"/>
      <c r="BZ36" s="81"/>
      <c r="CA36" s="129"/>
      <c r="CB36" s="81"/>
      <c r="CC36" s="81"/>
      <c r="CD36" s="81"/>
      <c r="CE36" s="81"/>
      <c r="CF36" s="81"/>
      <c r="CG36" s="81"/>
      <c r="CH36" s="129"/>
      <c r="CI36" s="81"/>
      <c r="CJ36" s="81"/>
      <c r="CK36" s="81"/>
      <c r="CL36" s="129"/>
      <c r="CM36" s="81"/>
      <c r="CN36" s="129"/>
      <c r="CO36" s="185">
        <f>CO20-1</f>
        <v>41918</v>
      </c>
      <c r="CP36" s="194"/>
      <c r="CY36" s="69"/>
    </row>
    <row r="37" spans="1:103" x14ac:dyDescent="0.25">
      <c r="A37" s="61">
        <v>1</v>
      </c>
      <c r="D37">
        <v>1</v>
      </c>
      <c r="E37">
        <v>1</v>
      </c>
      <c r="F37">
        <v>1</v>
      </c>
      <c r="I37" s="62">
        <v>34</v>
      </c>
      <c r="J37" s="111" t="s">
        <v>339</v>
      </c>
      <c r="K37" s="181"/>
      <c r="L37" s="181">
        <v>1</v>
      </c>
      <c r="M37" s="181">
        <v>1</v>
      </c>
      <c r="N37" s="181"/>
      <c r="O37" s="108">
        <f>O20-3</f>
        <v>41888</v>
      </c>
      <c r="P37" s="145">
        <f>P20-3</f>
        <v>41923</v>
      </c>
      <c r="Q37" s="108">
        <f>Q20-1</f>
        <v>41913</v>
      </c>
      <c r="R37" s="108">
        <f>R20-1</f>
        <v>41925</v>
      </c>
      <c r="S37" s="108">
        <f>S20-1</f>
        <v>41917</v>
      </c>
      <c r="T37" s="108"/>
      <c r="U37" s="108">
        <f>U20-3</f>
        <v>41916</v>
      </c>
      <c r="V37" s="108"/>
      <c r="W37" s="149">
        <f t="shared" ref="W37:AE37" si="13">W20-1</f>
        <v>41918</v>
      </c>
      <c r="X37" s="149">
        <f t="shared" si="13"/>
        <v>41925</v>
      </c>
      <c r="Y37" s="151">
        <f t="shared" si="13"/>
        <v>41926</v>
      </c>
      <c r="Z37" s="149">
        <f t="shared" si="13"/>
        <v>41925</v>
      </c>
      <c r="AA37" s="151">
        <f t="shared" si="13"/>
        <v>41920</v>
      </c>
      <c r="AB37" s="151">
        <f t="shared" si="13"/>
        <v>41927</v>
      </c>
      <c r="AC37" s="108">
        <f t="shared" si="13"/>
        <v>41925</v>
      </c>
      <c r="AD37" s="108">
        <f t="shared" si="13"/>
        <v>41932</v>
      </c>
      <c r="AE37" s="108">
        <f t="shared" si="13"/>
        <v>41932</v>
      </c>
      <c r="AF37" s="81"/>
      <c r="AG37" s="129"/>
      <c r="AH37" s="101"/>
      <c r="AI37" s="108">
        <f t="shared" ref="AI37:AQ37" si="14">AI20-1</f>
        <v>41912</v>
      </c>
      <c r="AJ37" s="108">
        <f t="shared" si="14"/>
        <v>41917</v>
      </c>
      <c r="AK37" s="108">
        <f t="shared" si="14"/>
        <v>41918</v>
      </c>
      <c r="AL37" s="108">
        <f t="shared" si="14"/>
        <v>41918</v>
      </c>
      <c r="AM37" s="108">
        <f t="shared" si="14"/>
        <v>41918</v>
      </c>
      <c r="AN37" s="108">
        <f t="shared" si="14"/>
        <v>41918</v>
      </c>
      <c r="AO37" s="108">
        <f t="shared" si="14"/>
        <v>41918</v>
      </c>
      <c r="AP37" s="108">
        <f t="shared" si="14"/>
        <v>41918</v>
      </c>
      <c r="AQ37" s="108">
        <f t="shared" si="14"/>
        <v>41918</v>
      </c>
      <c r="AR37" s="129"/>
      <c r="AS37" s="129"/>
      <c r="AT37" s="129"/>
      <c r="AU37" s="129"/>
      <c r="AV37" s="129"/>
      <c r="AW37" s="81"/>
      <c r="AX37" s="81"/>
      <c r="AY37" s="73"/>
      <c r="AZ37" s="73"/>
      <c r="BA37" s="73"/>
      <c r="BB37" s="73"/>
      <c r="BC37" s="81"/>
      <c r="BD37" s="81"/>
      <c r="BE37" s="81"/>
      <c r="BF37" s="108"/>
      <c r="BG37" s="108"/>
      <c r="BH37" s="108"/>
      <c r="BI37" s="108"/>
      <c r="BJ37" s="108"/>
      <c r="BK37" s="129"/>
      <c r="BL37" s="81"/>
      <c r="BM37" s="81"/>
      <c r="BN37" s="129"/>
      <c r="BO37" s="129"/>
      <c r="BP37" s="129"/>
      <c r="BQ37" s="81"/>
      <c r="BR37" s="81"/>
      <c r="BS37" s="81"/>
      <c r="BT37" s="81"/>
      <c r="BU37" s="81"/>
      <c r="BV37" s="81"/>
      <c r="BW37" s="129"/>
      <c r="BY37" s="81"/>
      <c r="BZ37" s="81"/>
      <c r="CA37" s="129"/>
      <c r="CB37" s="81"/>
      <c r="CC37" s="81"/>
      <c r="CD37" s="81"/>
      <c r="CE37" s="81"/>
      <c r="CF37" s="81"/>
      <c r="CG37" s="81"/>
      <c r="CH37" s="129"/>
      <c r="CI37" s="81"/>
      <c r="CJ37" s="81"/>
      <c r="CK37" s="81"/>
      <c r="CL37" s="129"/>
      <c r="CM37" s="81"/>
      <c r="CN37" s="129"/>
      <c r="CO37" s="108">
        <f>CO21-1</f>
        <v>-1</v>
      </c>
      <c r="CP37" s="153"/>
      <c r="CY37" s="69"/>
    </row>
    <row r="38" spans="1:103" ht="31.5" x14ac:dyDescent="0.25">
      <c r="A38" s="61">
        <v>2</v>
      </c>
      <c r="D38">
        <v>1</v>
      </c>
      <c r="E38">
        <v>1</v>
      </c>
      <c r="F38">
        <v>1</v>
      </c>
      <c r="I38" s="62">
        <v>35</v>
      </c>
      <c r="J38" s="111" t="s">
        <v>340</v>
      </c>
      <c r="K38" s="181">
        <v>1</v>
      </c>
      <c r="L38" s="181"/>
      <c r="M38" s="181">
        <v>1</v>
      </c>
      <c r="N38" s="181"/>
      <c r="O38" s="108"/>
      <c r="P38" s="145"/>
      <c r="Q38" s="108">
        <v>41897</v>
      </c>
      <c r="R38" s="108"/>
      <c r="S38" s="108"/>
      <c r="T38" s="108"/>
      <c r="U38" s="108"/>
      <c r="V38" s="108"/>
      <c r="W38" s="149"/>
      <c r="X38" s="149"/>
      <c r="Y38" s="151"/>
      <c r="Z38" s="149"/>
      <c r="AA38" s="151"/>
      <c r="AB38" s="151"/>
      <c r="AC38" s="108"/>
      <c r="AD38" s="108"/>
      <c r="AE38" s="108"/>
      <c r="AF38" s="81"/>
      <c r="AG38" s="129"/>
      <c r="AH38" s="101"/>
      <c r="AI38" s="108"/>
      <c r="AJ38" s="108"/>
      <c r="AK38" s="108"/>
      <c r="AL38" s="108"/>
      <c r="AM38" s="108"/>
      <c r="AN38" s="108"/>
      <c r="AO38" s="108"/>
      <c r="AP38" s="108"/>
      <c r="AQ38" s="108"/>
      <c r="AR38" s="129"/>
      <c r="AS38" s="129"/>
      <c r="AT38" s="129"/>
      <c r="AU38" s="129"/>
      <c r="AV38" s="129"/>
      <c r="AW38" s="81"/>
      <c r="AX38" s="81"/>
      <c r="AY38" s="73"/>
      <c r="AZ38" s="73"/>
      <c r="BA38" s="73"/>
      <c r="BB38" s="73"/>
      <c r="BC38" s="81"/>
      <c r="BD38" s="81"/>
      <c r="BE38" s="81"/>
      <c r="BF38" s="108"/>
      <c r="BG38" s="108"/>
      <c r="BH38" s="108"/>
      <c r="BI38" s="108"/>
      <c r="BJ38" s="108"/>
      <c r="BK38" s="129"/>
      <c r="BL38" s="81"/>
      <c r="BM38" s="81"/>
      <c r="BN38" s="129"/>
      <c r="BO38" s="129"/>
      <c r="BP38" s="129"/>
      <c r="BQ38" s="81"/>
      <c r="BR38" s="81"/>
      <c r="BS38" s="81"/>
      <c r="BT38" s="81"/>
      <c r="BU38" s="81"/>
      <c r="BV38" s="81"/>
      <c r="BW38" s="129"/>
      <c r="BY38" s="81"/>
      <c r="BZ38" s="81"/>
      <c r="CA38" s="129"/>
      <c r="CB38" s="81"/>
      <c r="CC38" s="81"/>
      <c r="CD38" s="81"/>
      <c r="CE38" s="81"/>
      <c r="CF38" s="81"/>
      <c r="CG38" s="81"/>
      <c r="CH38" s="129"/>
      <c r="CI38" s="81"/>
      <c r="CJ38" s="81"/>
      <c r="CK38" s="81"/>
      <c r="CL38" s="129"/>
      <c r="CM38" s="81"/>
      <c r="CN38" s="129"/>
      <c r="CO38" s="108"/>
      <c r="CP38" s="153"/>
      <c r="CQ38" s="69"/>
      <c r="CR38" s="69"/>
      <c r="CS38" s="69"/>
      <c r="CT38" s="69"/>
      <c r="CU38" s="69"/>
      <c r="CV38" s="69"/>
      <c r="CW38" s="69"/>
      <c r="CX38" s="69"/>
      <c r="CY38" s="69"/>
    </row>
    <row r="39" spans="1:103" ht="47.25" x14ac:dyDescent="0.25">
      <c r="A39" s="61">
        <v>3</v>
      </c>
      <c r="E39">
        <v>1</v>
      </c>
      <c r="F39">
        <v>1</v>
      </c>
      <c r="I39" s="62">
        <v>36</v>
      </c>
      <c r="J39" s="195" t="s">
        <v>341</v>
      </c>
      <c r="K39" s="196"/>
      <c r="L39" s="196"/>
      <c r="M39" s="196">
        <v>1</v>
      </c>
      <c r="N39" s="196">
        <v>1</v>
      </c>
      <c r="O39" s="108">
        <f>O20-7</f>
        <v>41884</v>
      </c>
      <c r="P39" s="145">
        <f>P20-4</f>
        <v>41922</v>
      </c>
      <c r="Q39" s="197">
        <f>Q20-9</f>
        <v>41905</v>
      </c>
      <c r="R39" s="108">
        <f>R20-2</f>
        <v>41924</v>
      </c>
      <c r="S39" s="108">
        <f>S20-4</f>
        <v>41914</v>
      </c>
      <c r="T39" s="108"/>
      <c r="U39" s="108">
        <f>U20-7</f>
        <v>41912</v>
      </c>
      <c r="V39" s="108"/>
      <c r="W39" s="149">
        <f>W20-7</f>
        <v>41912</v>
      </c>
      <c r="X39" s="149">
        <f>X20-7</f>
        <v>41919</v>
      </c>
      <c r="Y39" s="151">
        <f>Y20-7</f>
        <v>41920</v>
      </c>
      <c r="Z39" s="149">
        <f>Z20-7</f>
        <v>41919</v>
      </c>
      <c r="AA39" s="151">
        <f>AA20-7</f>
        <v>41914</v>
      </c>
      <c r="AB39" s="151">
        <f>AB20-7</f>
        <v>41921</v>
      </c>
      <c r="AC39" s="108">
        <f>AC20-7</f>
        <v>41919</v>
      </c>
      <c r="AD39" s="108">
        <f>AD20-7</f>
        <v>41926</v>
      </c>
      <c r="AE39" s="108">
        <f>AE20-7</f>
        <v>41926</v>
      </c>
      <c r="AF39" s="81"/>
      <c r="AG39" s="129"/>
      <c r="AH39" s="101"/>
      <c r="AI39" s="73" t="s">
        <v>37</v>
      </c>
      <c r="AJ39" s="108">
        <f>AJ20-7</f>
        <v>41911</v>
      </c>
      <c r="AK39" s="108">
        <f>AK20-7</f>
        <v>41912</v>
      </c>
      <c r="AL39" s="108">
        <f>AL20-7</f>
        <v>41912</v>
      </c>
      <c r="AM39" s="108">
        <f>AM20-7</f>
        <v>41912</v>
      </c>
      <c r="AN39" s="108">
        <f>AN20-7</f>
        <v>41912</v>
      </c>
      <c r="AO39" s="108">
        <f>AO20-7</f>
        <v>41912</v>
      </c>
      <c r="AP39" s="73" t="s">
        <v>37</v>
      </c>
      <c r="AQ39" s="73" t="s">
        <v>37</v>
      </c>
      <c r="AR39" s="129"/>
      <c r="AS39" s="129"/>
      <c r="AT39" s="129"/>
      <c r="AU39" s="129"/>
      <c r="AV39" s="129"/>
      <c r="AW39" s="81"/>
      <c r="AX39" s="81"/>
      <c r="AY39" s="73"/>
      <c r="AZ39" s="73"/>
      <c r="BA39" s="73"/>
      <c r="BB39" s="73"/>
      <c r="BC39" s="81"/>
      <c r="BD39" s="81"/>
      <c r="BE39" s="81"/>
      <c r="BF39" s="108"/>
      <c r="BG39" s="108"/>
      <c r="BH39" s="108"/>
      <c r="BI39" s="108"/>
      <c r="BJ39" s="108"/>
      <c r="BK39" s="129"/>
      <c r="BL39" s="81"/>
      <c r="BM39" s="81"/>
      <c r="BN39" s="129"/>
      <c r="BO39" s="129"/>
      <c r="BP39" s="129"/>
      <c r="BQ39" s="81"/>
      <c r="BR39" s="81"/>
      <c r="BS39" s="81"/>
      <c r="BT39" s="81"/>
      <c r="BU39" s="81"/>
      <c r="BV39" s="81"/>
      <c r="BW39" s="129"/>
      <c r="BY39" s="81"/>
      <c r="BZ39" s="81"/>
      <c r="CA39" s="129"/>
      <c r="CB39" s="81"/>
      <c r="CC39" s="81"/>
      <c r="CD39" s="81"/>
      <c r="CE39" s="81"/>
      <c r="CF39" s="81"/>
      <c r="CG39" s="81"/>
      <c r="CH39" s="129"/>
      <c r="CI39" s="81"/>
      <c r="CJ39" s="81"/>
      <c r="CK39" s="81"/>
      <c r="CL39" s="129"/>
      <c r="CM39" s="81"/>
      <c r="CN39" s="129"/>
      <c r="CO39" s="108">
        <f>CO20-7</f>
        <v>41912</v>
      </c>
      <c r="CP39" s="153"/>
      <c r="CY39" s="69"/>
    </row>
    <row r="40" spans="1:103" ht="31.5" x14ac:dyDescent="0.25">
      <c r="A40" s="61">
        <v>2</v>
      </c>
      <c r="E40">
        <v>1</v>
      </c>
      <c r="F40">
        <v>1</v>
      </c>
      <c r="I40" s="62">
        <v>37</v>
      </c>
      <c r="J40" s="195" t="s">
        <v>342</v>
      </c>
      <c r="K40" s="196"/>
      <c r="L40" s="196"/>
      <c r="M40" s="196">
        <v>1</v>
      </c>
      <c r="N40" s="196">
        <v>1</v>
      </c>
      <c r="O40" s="108">
        <f>O20-1</f>
        <v>41890</v>
      </c>
      <c r="P40" s="145">
        <f>P20-1</f>
        <v>41925</v>
      </c>
      <c r="Q40" s="108">
        <f>Q20-1</f>
        <v>41913</v>
      </c>
      <c r="R40" s="108">
        <f>R20-1</f>
        <v>41925</v>
      </c>
      <c r="S40" s="108">
        <f>S20-1</f>
        <v>41917</v>
      </c>
      <c r="T40" s="108"/>
      <c r="U40" s="108">
        <f>U20-1</f>
        <v>41918</v>
      </c>
      <c r="V40" s="108"/>
      <c r="W40" s="149">
        <f>W20-1</f>
        <v>41918</v>
      </c>
      <c r="X40" s="149">
        <f>X20-1</f>
        <v>41925</v>
      </c>
      <c r="Y40" s="151">
        <f>Y20-1</f>
        <v>41926</v>
      </c>
      <c r="Z40" s="149">
        <f>Z20-1</f>
        <v>41925</v>
      </c>
      <c r="AA40" s="151">
        <f>AA20-1</f>
        <v>41920</v>
      </c>
      <c r="AB40" s="151">
        <f>AB20-1</f>
        <v>41927</v>
      </c>
      <c r="AC40" s="108">
        <f>AC20-1</f>
        <v>41925</v>
      </c>
      <c r="AD40" s="108">
        <f>AD20-1</f>
        <v>41932</v>
      </c>
      <c r="AE40" s="108">
        <f>AE20-1</f>
        <v>41932</v>
      </c>
      <c r="AF40" s="81"/>
      <c r="AG40" s="129"/>
      <c r="AH40" s="101"/>
      <c r="AI40" s="73" t="s">
        <v>37</v>
      </c>
      <c r="AJ40" s="108">
        <f>AJ20-1</f>
        <v>41917</v>
      </c>
      <c r="AK40" s="108">
        <f>AK20-1</f>
        <v>41918</v>
      </c>
      <c r="AL40" s="108">
        <f>AL20-1</f>
        <v>41918</v>
      </c>
      <c r="AM40" s="108">
        <f>AM20-1</f>
        <v>41918</v>
      </c>
      <c r="AN40" s="108">
        <f>AN20-1</f>
        <v>41918</v>
      </c>
      <c r="AO40" s="108">
        <f>AO20-1</f>
        <v>41918</v>
      </c>
      <c r="AP40" s="108">
        <f>AP20-1</f>
        <v>41918</v>
      </c>
      <c r="AQ40" s="108">
        <f>AQ20-1</f>
        <v>41918</v>
      </c>
      <c r="AR40" s="129"/>
      <c r="AS40" s="129"/>
      <c r="AT40" s="129"/>
      <c r="AU40" s="129"/>
      <c r="AV40" s="129"/>
      <c r="AW40" s="81"/>
      <c r="AX40" s="81"/>
      <c r="AY40" s="73"/>
      <c r="AZ40" s="73"/>
      <c r="BA40" s="73"/>
      <c r="BB40" s="73"/>
      <c r="BC40" s="81"/>
      <c r="BD40" s="81"/>
      <c r="BE40" s="81"/>
      <c r="BF40" s="108"/>
      <c r="BG40" s="108"/>
      <c r="BH40" s="108"/>
      <c r="BI40" s="108"/>
      <c r="BJ40" s="108"/>
      <c r="BK40" s="129"/>
      <c r="BL40" s="81"/>
      <c r="BM40" s="81"/>
      <c r="BN40" s="129"/>
      <c r="BO40" s="129"/>
      <c r="BP40" s="129"/>
      <c r="BQ40" s="81"/>
      <c r="BR40" s="81"/>
      <c r="BS40" s="81"/>
      <c r="BT40" s="81"/>
      <c r="BU40" s="81"/>
      <c r="BV40" s="81"/>
      <c r="BW40" s="129"/>
      <c r="BY40" s="81"/>
      <c r="BZ40" s="81"/>
      <c r="CA40" s="129"/>
      <c r="CB40" s="81"/>
      <c r="CC40" s="81"/>
      <c r="CD40" s="81"/>
      <c r="CE40" s="81"/>
      <c r="CF40" s="81"/>
      <c r="CG40" s="81"/>
      <c r="CH40" s="129"/>
      <c r="CI40" s="81"/>
      <c r="CJ40" s="81"/>
      <c r="CK40" s="81"/>
      <c r="CL40" s="129"/>
      <c r="CM40" s="81"/>
      <c r="CN40" s="129"/>
      <c r="CO40" s="108">
        <f>CO20-1</f>
        <v>41918</v>
      </c>
      <c r="CP40" s="153"/>
      <c r="CY40" s="69"/>
    </row>
    <row r="41" spans="1:103" x14ac:dyDescent="0.25">
      <c r="A41" s="61">
        <v>1</v>
      </c>
      <c r="E41">
        <v>1</v>
      </c>
      <c r="I41" s="62">
        <v>38</v>
      </c>
      <c r="J41" s="195" t="s">
        <v>343</v>
      </c>
      <c r="K41" s="196"/>
      <c r="L41" s="196"/>
      <c r="M41" s="196">
        <v>1</v>
      </c>
      <c r="N41" s="196"/>
      <c r="O41" s="108" t="s">
        <v>344</v>
      </c>
      <c r="P41" s="145" t="s">
        <v>344</v>
      </c>
      <c r="Q41" s="73" t="s">
        <v>344</v>
      </c>
      <c r="R41" s="73" t="s">
        <v>344</v>
      </c>
      <c r="S41" s="108" t="s">
        <v>270</v>
      </c>
      <c r="T41" s="108"/>
      <c r="U41" s="108" t="s">
        <v>344</v>
      </c>
      <c r="V41" s="108"/>
      <c r="W41" s="149" t="s">
        <v>270</v>
      </c>
      <c r="X41" s="149" t="s">
        <v>270</v>
      </c>
      <c r="Y41" s="151" t="s">
        <v>270</v>
      </c>
      <c r="Z41" s="149" t="s">
        <v>270</v>
      </c>
      <c r="AA41" s="151" t="s">
        <v>270</v>
      </c>
      <c r="AB41" s="151" t="s">
        <v>270</v>
      </c>
      <c r="AC41" s="108" t="s">
        <v>270</v>
      </c>
      <c r="AD41" s="108" t="s">
        <v>270</v>
      </c>
      <c r="AE41" s="108" t="s">
        <v>270</v>
      </c>
      <c r="AF41" s="81"/>
      <c r="AG41" s="129"/>
      <c r="AH41" s="101"/>
      <c r="AI41" s="73" t="s">
        <v>270</v>
      </c>
      <c r="AJ41" s="108" t="s">
        <v>270</v>
      </c>
      <c r="AK41" s="108" t="s">
        <v>270</v>
      </c>
      <c r="AL41" s="108" t="s">
        <v>270</v>
      </c>
      <c r="AM41" s="108" t="s">
        <v>270</v>
      </c>
      <c r="AN41" s="108" t="s">
        <v>270</v>
      </c>
      <c r="AO41" s="108" t="s">
        <v>270</v>
      </c>
      <c r="AP41" s="108" t="s">
        <v>270</v>
      </c>
      <c r="AQ41" s="108" t="s">
        <v>270</v>
      </c>
      <c r="AR41" s="129"/>
      <c r="AS41" s="129"/>
      <c r="AT41" s="129"/>
      <c r="AU41" s="129"/>
      <c r="AV41" s="129"/>
      <c r="AW41" s="81"/>
      <c r="AX41" s="81"/>
      <c r="AY41" s="73"/>
      <c r="AZ41" s="73"/>
      <c r="BA41" s="73"/>
      <c r="BB41" s="73"/>
      <c r="BC41" s="81"/>
      <c r="BD41" s="81"/>
      <c r="BE41" s="81"/>
      <c r="BF41" s="108"/>
      <c r="BG41" s="108"/>
      <c r="BH41" s="108"/>
      <c r="BI41" s="108"/>
      <c r="BJ41" s="108"/>
      <c r="BK41" s="129"/>
      <c r="BL41" s="81"/>
      <c r="BM41" s="81"/>
      <c r="BN41" s="129"/>
      <c r="BO41" s="129"/>
      <c r="BP41" s="129"/>
      <c r="BQ41" s="81"/>
      <c r="BR41" s="81"/>
      <c r="BS41" s="81"/>
      <c r="BT41" s="81"/>
      <c r="BU41" s="81"/>
      <c r="BV41" s="81"/>
      <c r="BW41" s="129"/>
      <c r="BY41" s="81"/>
      <c r="BZ41" s="81"/>
      <c r="CA41" s="129"/>
      <c r="CB41" s="81"/>
      <c r="CC41" s="81"/>
      <c r="CD41" s="81"/>
      <c r="CE41" s="81"/>
      <c r="CF41" s="81"/>
      <c r="CG41" s="81"/>
      <c r="CH41" s="129"/>
      <c r="CI41" s="81"/>
      <c r="CJ41" s="81"/>
      <c r="CK41" s="81"/>
      <c r="CL41" s="129"/>
      <c r="CM41" s="81"/>
      <c r="CN41" s="129"/>
      <c r="CO41" s="108" t="s">
        <v>270</v>
      </c>
      <c r="CP41" s="153"/>
      <c r="CY41" s="69"/>
    </row>
    <row r="42" spans="1:103" ht="63" x14ac:dyDescent="0.25">
      <c r="A42" s="61">
        <v>2</v>
      </c>
      <c r="G42">
        <v>1</v>
      </c>
      <c r="I42" s="62">
        <v>39</v>
      </c>
      <c r="J42" s="195" t="s">
        <v>345</v>
      </c>
      <c r="K42" s="196"/>
      <c r="L42" s="196"/>
      <c r="M42" s="196">
        <v>1</v>
      </c>
      <c r="N42" s="196">
        <v>1</v>
      </c>
      <c r="O42" s="108">
        <f>O20-10</f>
        <v>41881</v>
      </c>
      <c r="P42" s="145">
        <f>P20-4</f>
        <v>41922</v>
      </c>
      <c r="Q42" s="73" t="s">
        <v>322</v>
      </c>
      <c r="R42" s="108">
        <f>R20-9</f>
        <v>41917</v>
      </c>
      <c r="S42" s="108">
        <f>S20-10</f>
        <v>41908</v>
      </c>
      <c r="T42" s="108"/>
      <c r="U42" s="108">
        <f>U20-9</f>
        <v>41910</v>
      </c>
      <c r="V42" s="108"/>
      <c r="W42" s="149">
        <f>W20-10</f>
        <v>41909</v>
      </c>
      <c r="X42" s="149">
        <f>X20-10</f>
        <v>41916</v>
      </c>
      <c r="Y42" s="151">
        <f>Y20-10</f>
        <v>41917</v>
      </c>
      <c r="Z42" s="149">
        <f>Z20-10</f>
        <v>41916</v>
      </c>
      <c r="AA42" s="151">
        <f>AA20-10</f>
        <v>41911</v>
      </c>
      <c r="AB42" s="151">
        <f>AB20-10</f>
        <v>41918</v>
      </c>
      <c r="AC42" s="108">
        <f>AC20-10</f>
        <v>41916</v>
      </c>
      <c r="AD42" s="108">
        <f>AD20-10</f>
        <v>41923</v>
      </c>
      <c r="AE42" s="108">
        <f>AE20-10</f>
        <v>41923</v>
      </c>
      <c r="AF42" s="81"/>
      <c r="AG42" s="129"/>
      <c r="AH42" s="101"/>
      <c r="AI42" s="73" t="s">
        <v>37</v>
      </c>
      <c r="AJ42" s="108">
        <f>AJ20-10</f>
        <v>41908</v>
      </c>
      <c r="AK42" s="108">
        <f>AK20-10</f>
        <v>41909</v>
      </c>
      <c r="AL42" s="108">
        <f>AL20-10</f>
        <v>41909</v>
      </c>
      <c r="AM42" s="108">
        <f>AM20-10</f>
        <v>41909</v>
      </c>
      <c r="AN42" s="108">
        <f>AN20-10</f>
        <v>41909</v>
      </c>
      <c r="AO42" s="108">
        <f>AO20-10</f>
        <v>41909</v>
      </c>
      <c r="AP42" s="108">
        <f>AP20-10</f>
        <v>41909</v>
      </c>
      <c r="AQ42" s="108">
        <f>AQ20-10</f>
        <v>41909</v>
      </c>
      <c r="AR42" s="129"/>
      <c r="AS42" s="129"/>
      <c r="AT42" s="129"/>
      <c r="AU42" s="129"/>
      <c r="AV42" s="129"/>
      <c r="AW42" s="81"/>
      <c r="AX42" s="81"/>
      <c r="AY42" s="73"/>
      <c r="AZ42" s="73"/>
      <c r="BA42" s="73"/>
      <c r="BB42" s="73"/>
      <c r="BC42" s="81"/>
      <c r="BD42" s="81"/>
      <c r="BE42" s="81"/>
      <c r="BF42" s="108"/>
      <c r="BG42" s="108"/>
      <c r="BH42" s="108"/>
      <c r="BI42" s="108"/>
      <c r="BJ42" s="108"/>
      <c r="BK42" s="129"/>
      <c r="BL42" s="81"/>
      <c r="BM42" s="81"/>
      <c r="BN42" s="129"/>
      <c r="BO42" s="129"/>
      <c r="BP42" s="129"/>
      <c r="BQ42" s="81"/>
      <c r="BR42" s="81"/>
      <c r="BS42" s="81"/>
      <c r="BT42" s="81"/>
      <c r="BU42" s="81"/>
      <c r="BV42" s="81"/>
      <c r="BW42" s="129"/>
      <c r="BY42" s="81"/>
      <c r="BZ42" s="81"/>
      <c r="CA42" s="129"/>
      <c r="CB42" s="81"/>
      <c r="CC42" s="81"/>
      <c r="CD42" s="81"/>
      <c r="CE42" s="81"/>
      <c r="CF42" s="81"/>
      <c r="CG42" s="81"/>
      <c r="CH42" s="129"/>
      <c r="CI42" s="81"/>
      <c r="CJ42" s="81"/>
      <c r="CK42" s="81"/>
      <c r="CL42" s="129"/>
      <c r="CM42" s="81"/>
      <c r="CN42" s="129"/>
      <c r="CO42" s="108">
        <f>CO20-10</f>
        <v>41909</v>
      </c>
      <c r="CP42" s="153"/>
      <c r="CY42" s="69"/>
    </row>
    <row r="43" spans="1:103" x14ac:dyDescent="0.25">
      <c r="A43" s="61">
        <v>1</v>
      </c>
      <c r="H43">
        <v>1</v>
      </c>
      <c r="I43" s="62">
        <v>40</v>
      </c>
      <c r="J43" s="198" t="s">
        <v>346</v>
      </c>
      <c r="K43" s="199">
        <v>1</v>
      </c>
      <c r="L43" s="199"/>
      <c r="M43" s="199">
        <v>1</v>
      </c>
      <c r="N43" s="199"/>
      <c r="O43" s="74"/>
      <c r="P43" s="74"/>
      <c r="Q43" s="144"/>
      <c r="R43" s="81"/>
      <c r="S43" s="81" t="s">
        <v>347</v>
      </c>
      <c r="T43" s="81"/>
      <c r="U43" s="73"/>
      <c r="V43" s="73"/>
      <c r="W43" s="74"/>
      <c r="X43" s="76"/>
      <c r="Y43" s="146"/>
      <c r="Z43" s="76"/>
      <c r="AA43" s="146"/>
      <c r="AB43" s="146"/>
      <c r="AC43" s="76"/>
      <c r="AD43" s="76"/>
      <c r="AE43" s="76"/>
      <c r="AF43" s="81"/>
      <c r="AG43" s="147"/>
      <c r="AH43" s="101"/>
      <c r="AI43" s="73"/>
      <c r="AJ43" s="73"/>
      <c r="AK43" s="73"/>
      <c r="AL43" s="73"/>
      <c r="AM43" s="73"/>
      <c r="AN43" s="81"/>
      <c r="AO43" s="81"/>
      <c r="AP43" s="74" t="s">
        <v>348</v>
      </c>
      <c r="AQ43" s="81"/>
      <c r="AR43" s="81"/>
      <c r="AS43" s="81"/>
      <c r="AT43" s="81"/>
      <c r="AU43" s="81"/>
      <c r="AV43" s="147"/>
      <c r="AW43" s="81"/>
      <c r="AX43" s="81"/>
      <c r="AY43" s="73"/>
      <c r="AZ43" s="73"/>
      <c r="BA43" s="73"/>
      <c r="BB43" s="73"/>
      <c r="BC43" s="81"/>
      <c r="BD43" s="81"/>
      <c r="BE43" s="81"/>
      <c r="BF43" s="76"/>
      <c r="BG43" s="76"/>
      <c r="BH43" s="76"/>
      <c r="BI43" s="76"/>
      <c r="BJ43" s="76"/>
      <c r="BK43" s="147"/>
      <c r="BL43" s="81"/>
      <c r="BM43" s="81"/>
      <c r="BN43" s="76" t="s">
        <v>349</v>
      </c>
      <c r="BO43" s="76"/>
      <c r="BP43" s="76"/>
      <c r="BQ43" s="81"/>
      <c r="BR43" s="81"/>
      <c r="BS43" s="81"/>
      <c r="BT43" s="81"/>
      <c r="BU43" s="81"/>
      <c r="BV43" s="81"/>
      <c r="BW43" s="76"/>
      <c r="BY43" s="81"/>
      <c r="BZ43" s="81"/>
      <c r="CA43" s="76"/>
      <c r="CB43" s="81"/>
      <c r="CC43" s="81" t="s">
        <v>347</v>
      </c>
      <c r="CD43" s="81"/>
      <c r="CE43" s="81"/>
      <c r="CF43" s="81"/>
      <c r="CG43" s="81"/>
      <c r="CH43" s="76"/>
      <c r="CI43" s="81"/>
      <c r="CJ43" s="81"/>
      <c r="CK43" s="81"/>
      <c r="CL43" s="147"/>
      <c r="CM43" s="81"/>
      <c r="CN43" s="76"/>
      <c r="CO43" s="76"/>
      <c r="CP43" s="85"/>
      <c r="CY43" s="69"/>
    </row>
    <row r="44" spans="1:103" ht="63" x14ac:dyDescent="0.25">
      <c r="A44" s="61">
        <v>2</v>
      </c>
      <c r="B44">
        <v>1</v>
      </c>
      <c r="C44">
        <v>1</v>
      </c>
      <c r="D44">
        <v>1</v>
      </c>
      <c r="I44" s="62">
        <v>41</v>
      </c>
      <c r="J44" s="198" t="s">
        <v>350</v>
      </c>
      <c r="K44" s="200">
        <v>1</v>
      </c>
      <c r="L44" s="200"/>
      <c r="M44" s="200">
        <v>1</v>
      </c>
      <c r="N44" s="200"/>
      <c r="O44" s="201">
        <f>O20-10</f>
        <v>41881</v>
      </c>
      <c r="P44" s="201"/>
      <c r="Q44" s="201">
        <f>Q20-10</f>
        <v>41904</v>
      </c>
      <c r="R44" s="201">
        <f>R20-10</f>
        <v>41916</v>
      </c>
      <c r="S44" s="201">
        <f>S20-10</f>
        <v>41908</v>
      </c>
      <c r="T44" s="201"/>
      <c r="U44" s="201">
        <f>U20-10</f>
        <v>41909</v>
      </c>
      <c r="V44" s="201"/>
      <c r="W44" s="149">
        <f>W20-10</f>
        <v>41909</v>
      </c>
      <c r="X44" s="202">
        <f>X20-10</f>
        <v>41916</v>
      </c>
      <c r="Y44" s="203">
        <f>Y20-10</f>
        <v>41917</v>
      </c>
      <c r="Z44" s="202">
        <f>Z20-10</f>
        <v>41916</v>
      </c>
      <c r="AA44" s="203">
        <f>AA20-10</f>
        <v>41911</v>
      </c>
      <c r="AB44" s="203">
        <f>AB20-10</f>
        <v>41918</v>
      </c>
      <c r="AC44" s="201">
        <f>AC20-10</f>
        <v>41916</v>
      </c>
      <c r="AD44" s="201">
        <f>AD20-10</f>
        <v>41923</v>
      </c>
      <c r="AE44" s="201">
        <f>AE20-10</f>
        <v>41923</v>
      </c>
      <c r="AF44" s="81"/>
      <c r="AG44" s="129"/>
      <c r="AH44" s="101"/>
      <c r="AI44" s="108"/>
      <c r="AJ44" s="201">
        <f>AJ20-10</f>
        <v>41908</v>
      </c>
      <c r="AK44" s="201">
        <f>AK20-10</f>
        <v>41909</v>
      </c>
      <c r="AL44" s="201">
        <f>AL20-10</f>
        <v>41909</v>
      </c>
      <c r="AM44" s="201">
        <f>AM20-10</f>
        <v>41909</v>
      </c>
      <c r="AN44" s="201">
        <f>AN20-10</f>
        <v>41909</v>
      </c>
      <c r="AO44" s="201">
        <f>AO20-10</f>
        <v>41909</v>
      </c>
      <c r="AP44" s="201">
        <f>AP20-10</f>
        <v>41909</v>
      </c>
      <c r="AQ44" s="201">
        <f>AQ20-10</f>
        <v>41909</v>
      </c>
      <c r="AR44" s="129"/>
      <c r="AS44" s="129"/>
      <c r="AT44" s="129"/>
      <c r="AU44" s="129"/>
      <c r="AV44" s="129"/>
      <c r="AW44" s="81"/>
      <c r="AX44" s="81"/>
      <c r="AY44" s="204"/>
      <c r="AZ44" s="204"/>
      <c r="BA44" s="204"/>
      <c r="BB44" s="204"/>
      <c r="BC44" s="205"/>
      <c r="BD44" s="205"/>
      <c r="BE44" s="205"/>
      <c r="BF44" s="201"/>
      <c r="BG44" s="201"/>
      <c r="BH44" s="201"/>
      <c r="BI44" s="201"/>
      <c r="BJ44" s="201"/>
      <c r="BK44" s="129"/>
      <c r="BL44" s="81"/>
      <c r="BM44" s="205"/>
      <c r="BN44" s="129"/>
      <c r="BO44" s="129"/>
      <c r="BP44" s="129"/>
      <c r="BQ44" s="205"/>
      <c r="BR44" s="205"/>
      <c r="BS44" s="205"/>
      <c r="BT44" s="205"/>
      <c r="BU44" s="205"/>
      <c r="BV44" s="205"/>
      <c r="BW44" s="129"/>
      <c r="BY44" s="81"/>
      <c r="BZ44" s="81"/>
      <c r="CA44" s="129"/>
      <c r="CB44" s="205"/>
      <c r="CC44" s="205"/>
      <c r="CD44" s="81"/>
      <c r="CE44" s="81"/>
      <c r="CF44" s="81"/>
      <c r="CG44" s="205"/>
      <c r="CH44" s="129"/>
      <c r="CI44" s="81"/>
      <c r="CJ44" s="81"/>
      <c r="CK44" s="81"/>
      <c r="CL44" s="129"/>
      <c r="CM44" s="205"/>
      <c r="CN44" s="129"/>
      <c r="CO44" s="201">
        <f>CO20-10</f>
        <v>41909</v>
      </c>
      <c r="CP44" s="206"/>
      <c r="CY44" s="69"/>
    </row>
    <row r="45" spans="1:103" s="368" customFormat="1" ht="45" x14ac:dyDescent="0.25">
      <c r="A45" s="367">
        <v>2</v>
      </c>
      <c r="B45" s="368">
        <v>1</v>
      </c>
      <c r="C45" s="368">
        <v>1</v>
      </c>
      <c r="D45" s="368">
        <v>1</v>
      </c>
      <c r="I45" s="369">
        <v>42</v>
      </c>
      <c r="J45" s="370" t="s">
        <v>351</v>
      </c>
      <c r="K45" s="371">
        <v>1</v>
      </c>
      <c r="L45" s="371"/>
      <c r="M45" s="371">
        <v>1</v>
      </c>
      <c r="N45" s="371"/>
      <c r="O45" s="372" t="s">
        <v>352</v>
      </c>
      <c r="P45" s="372" t="s">
        <v>352</v>
      </c>
      <c r="Q45" s="354"/>
      <c r="R45" s="355"/>
      <c r="S45" s="356"/>
      <c r="T45" s="356"/>
      <c r="U45" s="357"/>
      <c r="V45" s="357"/>
      <c r="W45" s="357"/>
      <c r="X45" s="356"/>
      <c r="Y45" s="358"/>
      <c r="Z45" s="356"/>
      <c r="AA45" s="358"/>
      <c r="AB45" s="358"/>
      <c r="AC45" s="356"/>
      <c r="AD45" s="356"/>
      <c r="AE45" s="356"/>
      <c r="AF45" s="356"/>
      <c r="AG45" s="359"/>
      <c r="AH45" s="360"/>
      <c r="AI45" s="361"/>
      <c r="AJ45" s="357"/>
      <c r="AK45" s="357"/>
      <c r="AL45" s="357"/>
      <c r="AM45" s="361"/>
      <c r="AN45" s="356"/>
      <c r="AO45" s="356"/>
      <c r="AP45" s="362"/>
      <c r="AQ45" s="363" t="s">
        <v>353</v>
      </c>
      <c r="AR45" s="356"/>
      <c r="AS45" s="356"/>
      <c r="AT45" s="363" t="s">
        <v>354</v>
      </c>
      <c r="AU45" s="356"/>
      <c r="AV45" s="359"/>
      <c r="AW45" s="356"/>
      <c r="AX45" s="356"/>
      <c r="AY45" s="357"/>
      <c r="AZ45" s="357"/>
      <c r="BA45" s="357"/>
      <c r="BB45" s="357"/>
      <c r="BC45" s="356"/>
      <c r="BD45" s="356"/>
      <c r="BE45" s="364" t="s">
        <v>355</v>
      </c>
      <c r="BF45" s="356"/>
      <c r="BG45" s="356"/>
      <c r="BH45" s="356"/>
      <c r="BI45" s="356"/>
      <c r="BJ45" s="356"/>
      <c r="BK45" s="359"/>
      <c r="BL45" s="356"/>
      <c r="BM45" s="356"/>
      <c r="BN45" s="364" t="s">
        <v>356</v>
      </c>
      <c r="BO45" s="364" t="s">
        <v>357</v>
      </c>
      <c r="BP45" s="364"/>
      <c r="BQ45" s="356"/>
      <c r="BR45" s="356"/>
      <c r="BS45" s="356"/>
      <c r="BT45" s="356"/>
      <c r="BU45" s="356"/>
      <c r="BV45" s="356"/>
      <c r="BW45" s="364"/>
      <c r="BY45" s="355"/>
      <c r="BZ45" s="356"/>
      <c r="CA45" s="356"/>
      <c r="CB45" s="356"/>
      <c r="CC45" s="356"/>
      <c r="CD45" s="356"/>
      <c r="CE45" s="356"/>
      <c r="CF45" s="356"/>
      <c r="CG45" s="356"/>
      <c r="CH45" s="364"/>
      <c r="CI45" s="356"/>
      <c r="CJ45" s="355"/>
      <c r="CK45" s="355"/>
      <c r="CL45" s="359"/>
      <c r="CM45" s="356"/>
      <c r="CN45" s="364"/>
      <c r="CO45" s="356"/>
      <c r="CP45" s="365"/>
      <c r="CY45" s="366"/>
    </row>
    <row r="46" spans="1:103" ht="31.5" x14ac:dyDescent="0.25">
      <c r="A46" s="61">
        <v>1</v>
      </c>
      <c r="B46">
        <v>1</v>
      </c>
      <c r="C46">
        <v>1</v>
      </c>
      <c r="D46">
        <v>1</v>
      </c>
      <c r="I46" s="62">
        <v>43</v>
      </c>
      <c r="J46" s="198" t="s">
        <v>358</v>
      </c>
      <c r="K46" s="199">
        <v>1</v>
      </c>
      <c r="L46" s="199"/>
      <c r="M46" s="199">
        <v>1</v>
      </c>
      <c r="N46" s="199"/>
      <c r="O46" s="208">
        <v>41897</v>
      </c>
      <c r="P46" s="208">
        <v>41897</v>
      </c>
      <c r="Q46" s="207"/>
      <c r="R46" s="81"/>
      <c r="S46" s="76"/>
      <c r="T46" s="76"/>
      <c r="U46" s="74"/>
      <c r="V46" s="74"/>
      <c r="W46" s="74"/>
      <c r="X46" s="76"/>
      <c r="Y46" s="146"/>
      <c r="Z46" s="76"/>
      <c r="AA46" s="146"/>
      <c r="AB46" s="146"/>
      <c r="AC46" s="76"/>
      <c r="AD46" s="76"/>
      <c r="AE46" s="76"/>
      <c r="AF46" s="76"/>
      <c r="AG46" s="147"/>
      <c r="AH46" s="101"/>
      <c r="AI46" s="73"/>
      <c r="AJ46" s="74"/>
      <c r="AK46" s="74"/>
      <c r="AL46" s="74"/>
      <c r="AM46" s="73"/>
      <c r="AN46" s="76"/>
      <c r="AO46" s="76"/>
      <c r="AP46" s="78"/>
      <c r="AQ46" s="84"/>
      <c r="AR46" s="76"/>
      <c r="AS46" s="76"/>
      <c r="AT46" s="84"/>
      <c r="AU46" s="76"/>
      <c r="AV46" s="147"/>
      <c r="AW46" s="76"/>
      <c r="AX46" s="76"/>
      <c r="AY46" s="74"/>
      <c r="AZ46" s="74"/>
      <c r="BA46" s="74"/>
      <c r="BB46" s="74"/>
      <c r="BC46" s="76"/>
      <c r="BD46" s="76"/>
      <c r="BE46" s="103"/>
      <c r="BF46" s="76"/>
      <c r="BG46" s="76"/>
      <c r="BH46" s="76"/>
      <c r="BI46" s="76"/>
      <c r="BJ46" s="76"/>
      <c r="BK46" s="147"/>
      <c r="BL46" s="76"/>
      <c r="BM46" s="76"/>
      <c r="BN46" s="103"/>
      <c r="BO46" s="103"/>
      <c r="BP46" s="103"/>
      <c r="BQ46" s="76"/>
      <c r="BR46" s="76"/>
      <c r="BS46" s="76"/>
      <c r="BT46" s="76"/>
      <c r="BU46" s="76"/>
      <c r="BV46" s="76"/>
      <c r="BW46" s="103"/>
      <c r="BY46" s="81"/>
      <c r="BZ46" s="76"/>
      <c r="CA46" s="76"/>
      <c r="CB46" s="76"/>
      <c r="CC46" s="76"/>
      <c r="CD46" s="76"/>
      <c r="CE46" s="76"/>
      <c r="CF46" s="76"/>
      <c r="CG46" s="76"/>
      <c r="CH46" s="103"/>
      <c r="CI46" s="76"/>
      <c r="CJ46" s="81"/>
      <c r="CK46" s="81"/>
      <c r="CL46" s="147"/>
      <c r="CM46" s="76"/>
      <c r="CN46" s="103"/>
      <c r="CO46" s="76"/>
      <c r="CP46" s="85"/>
      <c r="CQ46" s="69"/>
      <c r="CR46" s="69"/>
      <c r="CS46" s="69"/>
      <c r="CT46" s="69"/>
      <c r="CU46" s="69"/>
      <c r="CV46" s="69"/>
      <c r="CW46" s="69"/>
      <c r="CX46" s="69"/>
      <c r="CY46" s="69"/>
    </row>
    <row r="47" spans="1:103" s="368" customFormat="1" ht="77.25" x14ac:dyDescent="0.25">
      <c r="A47" s="367">
        <v>2</v>
      </c>
      <c r="B47" s="368">
        <v>1</v>
      </c>
      <c r="C47" s="368">
        <v>1</v>
      </c>
      <c r="D47" s="368">
        <v>1</v>
      </c>
      <c r="I47" s="369">
        <v>44</v>
      </c>
      <c r="J47" s="370" t="s">
        <v>359</v>
      </c>
      <c r="K47" s="371">
        <v>1</v>
      </c>
      <c r="L47" s="371"/>
      <c r="M47" s="371">
        <v>1</v>
      </c>
      <c r="N47" s="371"/>
      <c r="O47" s="362" t="s">
        <v>360</v>
      </c>
      <c r="P47" s="454"/>
      <c r="Q47" s="455"/>
      <c r="R47" s="355"/>
      <c r="S47" s="356"/>
      <c r="T47" s="356"/>
      <c r="U47" s="357"/>
      <c r="V47" s="357"/>
      <c r="W47" s="357"/>
      <c r="X47" s="356"/>
      <c r="Y47" s="358"/>
      <c r="Z47" s="356"/>
      <c r="AA47" s="358"/>
      <c r="AB47" s="358"/>
      <c r="AC47" s="364"/>
      <c r="AD47" s="364"/>
      <c r="AE47" s="364"/>
      <c r="AF47" s="356"/>
      <c r="AH47" s="436"/>
      <c r="AI47" s="361"/>
      <c r="AJ47" s="362" t="s">
        <v>361</v>
      </c>
      <c r="AK47" s="362" t="s">
        <v>361</v>
      </c>
      <c r="AL47" s="362" t="s">
        <v>361</v>
      </c>
      <c r="AM47" s="362" t="s">
        <v>361</v>
      </c>
      <c r="AN47" s="364"/>
      <c r="AO47" s="364"/>
      <c r="AP47" s="456" t="s">
        <v>362</v>
      </c>
      <c r="AQ47" s="457" t="s">
        <v>363</v>
      </c>
      <c r="AR47" s="458" t="s">
        <v>364</v>
      </c>
      <c r="AS47" s="430"/>
      <c r="AT47" s="430"/>
      <c r="AU47" s="430"/>
      <c r="AV47" s="430"/>
      <c r="AW47" s="430"/>
      <c r="AX47" s="430"/>
      <c r="AY47" s="430"/>
      <c r="AZ47" s="430"/>
      <c r="BA47" s="430"/>
      <c r="BB47" s="357"/>
      <c r="BC47" s="356"/>
      <c r="BD47" s="356"/>
      <c r="BE47" s="356"/>
      <c r="BF47" s="364"/>
      <c r="BG47" s="364"/>
      <c r="BH47" s="364"/>
      <c r="BI47" s="364"/>
      <c r="BJ47" s="364"/>
      <c r="BK47" s="359"/>
      <c r="BL47" s="356"/>
      <c r="BM47" s="356"/>
      <c r="BN47" s="364"/>
      <c r="BO47" s="364"/>
      <c r="BP47" s="364"/>
      <c r="BQ47" s="356"/>
      <c r="BR47" s="356"/>
      <c r="BS47" s="356"/>
      <c r="BT47" s="356"/>
      <c r="BU47" s="356"/>
      <c r="BV47" s="356"/>
      <c r="BW47" s="364"/>
      <c r="BY47" s="355"/>
      <c r="BZ47" s="356"/>
      <c r="CA47" s="356"/>
      <c r="CB47" s="356"/>
      <c r="CC47" s="356"/>
      <c r="CD47" s="356"/>
      <c r="CE47" s="356"/>
      <c r="CF47" s="356"/>
      <c r="CG47" s="356"/>
      <c r="CH47" s="364"/>
      <c r="CI47" s="356"/>
      <c r="CJ47" s="355"/>
      <c r="CK47" s="355"/>
      <c r="CL47" s="359"/>
      <c r="CM47" s="356"/>
      <c r="CN47" s="364"/>
      <c r="CO47" s="364"/>
      <c r="CP47" s="365"/>
      <c r="CY47" s="366"/>
    </row>
    <row r="48" spans="1:103" ht="31.5" x14ac:dyDescent="0.25">
      <c r="A48" s="61">
        <v>1</v>
      </c>
      <c r="B48">
        <v>1</v>
      </c>
      <c r="C48">
        <v>1</v>
      </c>
      <c r="D48">
        <v>1</v>
      </c>
      <c r="I48" s="62">
        <v>45</v>
      </c>
      <c r="J48" s="198" t="s">
        <v>365</v>
      </c>
      <c r="K48" s="199">
        <v>1</v>
      </c>
      <c r="L48" s="199"/>
      <c r="M48" s="199">
        <v>1</v>
      </c>
      <c r="N48" s="199"/>
      <c r="O48" s="209"/>
      <c r="P48" s="209" t="s">
        <v>366</v>
      </c>
      <c r="Q48" s="209"/>
      <c r="R48" s="209"/>
      <c r="S48" s="210"/>
      <c r="T48" s="210"/>
      <c r="U48" s="209"/>
      <c r="V48" s="209"/>
      <c r="W48" s="209"/>
      <c r="X48" s="209"/>
      <c r="Y48" s="211"/>
      <c r="Z48" s="210"/>
      <c r="AA48" s="211"/>
      <c r="AB48" s="211"/>
      <c r="AC48" s="210"/>
      <c r="AD48" s="210"/>
      <c r="AE48" s="210"/>
      <c r="AF48" s="81"/>
      <c r="AG48" s="129"/>
      <c r="AH48" s="212"/>
      <c r="AI48" s="210"/>
      <c r="AJ48" s="209"/>
      <c r="AK48" s="209"/>
      <c r="AL48" s="209"/>
      <c r="AM48" s="209"/>
      <c r="AN48" s="210"/>
      <c r="AO48" s="210"/>
      <c r="AP48" s="209"/>
      <c r="AQ48" s="209"/>
      <c r="AR48" s="129"/>
      <c r="AS48" s="129"/>
      <c r="AT48" s="129"/>
      <c r="AU48" s="129"/>
      <c r="AV48" s="129"/>
      <c r="AW48" s="81"/>
      <c r="AX48" s="81"/>
      <c r="AY48" s="204"/>
      <c r="AZ48" s="204"/>
      <c r="BA48" s="204"/>
      <c r="BB48" s="204"/>
      <c r="BC48" s="205"/>
      <c r="BD48" s="205"/>
      <c r="BE48" s="205"/>
      <c r="BF48" s="213"/>
      <c r="BG48" s="213"/>
      <c r="BH48" s="213"/>
      <c r="BI48" s="213"/>
      <c r="BJ48" s="213"/>
      <c r="BK48" s="129"/>
      <c r="BL48" s="81"/>
      <c r="BM48" s="205"/>
      <c r="BN48" s="129"/>
      <c r="BO48" s="129"/>
      <c r="BP48" s="129"/>
      <c r="BQ48" s="205"/>
      <c r="BR48" s="205"/>
      <c r="BS48" s="205"/>
      <c r="BT48" s="205"/>
      <c r="BU48" s="205"/>
      <c r="BV48" s="205"/>
      <c r="BW48" s="129"/>
      <c r="BY48" s="81"/>
      <c r="BZ48" s="81"/>
      <c r="CA48" s="129"/>
      <c r="CB48" s="205"/>
      <c r="CC48" s="205"/>
      <c r="CD48" s="81"/>
      <c r="CE48" s="81"/>
      <c r="CF48" s="81"/>
      <c r="CG48" s="205"/>
      <c r="CH48" s="129"/>
      <c r="CI48" s="81"/>
      <c r="CJ48" s="81"/>
      <c r="CK48" s="81"/>
      <c r="CL48" s="129"/>
      <c r="CM48" s="205"/>
      <c r="CN48" s="129"/>
      <c r="CO48" s="210"/>
      <c r="CP48" s="214"/>
      <c r="CQ48" s="69"/>
      <c r="CR48" s="69"/>
      <c r="CS48" s="69"/>
      <c r="CT48" s="69"/>
      <c r="CU48" s="69"/>
      <c r="CV48" s="69"/>
      <c r="CW48" s="69"/>
      <c r="CX48" s="69"/>
      <c r="CY48" s="69"/>
    </row>
    <row r="49" spans="1:103" ht="31.5" x14ac:dyDescent="0.25">
      <c r="A49" s="61">
        <v>2</v>
      </c>
      <c r="B49">
        <v>1</v>
      </c>
      <c r="C49">
        <v>1</v>
      </c>
      <c r="D49">
        <v>1</v>
      </c>
      <c r="I49" s="62">
        <v>46</v>
      </c>
      <c r="J49" s="198" t="s">
        <v>367</v>
      </c>
      <c r="K49" s="215"/>
      <c r="L49" s="215">
        <v>1</v>
      </c>
      <c r="M49" s="215">
        <v>1</v>
      </c>
      <c r="N49" s="215"/>
      <c r="O49" s="216">
        <f>O20-10</f>
        <v>41881</v>
      </c>
      <c r="P49" s="216"/>
      <c r="Q49" s="216">
        <f>Q20-10</f>
        <v>41904</v>
      </c>
      <c r="R49" s="216">
        <f>R20-10</f>
        <v>41916</v>
      </c>
      <c r="S49" s="216">
        <f>S20-10</f>
        <v>41908</v>
      </c>
      <c r="T49" s="216"/>
      <c r="U49" s="217">
        <f>U20-10</f>
        <v>41909</v>
      </c>
      <c r="V49" s="217"/>
      <c r="W49" s="149">
        <f t="shared" ref="W49:AB50" si="15">W$20-6</f>
        <v>41913</v>
      </c>
      <c r="X49" s="149">
        <f t="shared" si="15"/>
        <v>41920</v>
      </c>
      <c r="Y49" s="151">
        <f t="shared" si="15"/>
        <v>41921</v>
      </c>
      <c r="Z49" s="149">
        <f t="shared" si="15"/>
        <v>41920</v>
      </c>
      <c r="AA49" s="151">
        <f t="shared" si="15"/>
        <v>41915</v>
      </c>
      <c r="AB49" s="151">
        <f t="shared" si="15"/>
        <v>41922</v>
      </c>
      <c r="AC49" s="216">
        <f>AC20-10</f>
        <v>41916</v>
      </c>
      <c r="AD49" s="216">
        <f>AD20-10</f>
        <v>41923</v>
      </c>
      <c r="AE49" s="216">
        <f>AE20-10</f>
        <v>41923</v>
      </c>
      <c r="AF49" s="81"/>
      <c r="AG49" s="129"/>
      <c r="AH49" s="101"/>
      <c r="AI49" s="108"/>
      <c r="AJ49" s="218">
        <f>AJ20-10</f>
        <v>41908</v>
      </c>
      <c r="AK49" s="218">
        <f>AK20-10</f>
        <v>41909</v>
      </c>
      <c r="AL49" s="218">
        <f>AL20-10</f>
        <v>41909</v>
      </c>
      <c r="AM49" s="218">
        <f>AM20-10</f>
        <v>41909</v>
      </c>
      <c r="AN49" s="218">
        <f>AN20-10</f>
        <v>41909</v>
      </c>
      <c r="AO49" s="218">
        <f>AO20-10</f>
        <v>41909</v>
      </c>
      <c r="AP49" s="216">
        <f>AP20-10</f>
        <v>41909</v>
      </c>
      <c r="AQ49" s="216">
        <f>AQ20-10</f>
        <v>41909</v>
      </c>
      <c r="AR49" s="129"/>
      <c r="AS49" s="129"/>
      <c r="AT49" s="129"/>
      <c r="AU49" s="129"/>
      <c r="AV49" s="129"/>
      <c r="AW49" s="81"/>
      <c r="AX49" s="81"/>
      <c r="AY49" s="73"/>
      <c r="AZ49" s="73"/>
      <c r="BA49" s="73"/>
      <c r="BB49" s="73"/>
      <c r="BC49" s="81"/>
      <c r="BD49" s="81"/>
      <c r="BE49" s="81"/>
      <c r="BF49" s="216"/>
      <c r="BG49" s="216"/>
      <c r="BH49" s="216"/>
      <c r="BI49" s="216"/>
      <c r="BJ49" s="216"/>
      <c r="BK49" s="129"/>
      <c r="BL49" s="81"/>
      <c r="BM49" s="81"/>
      <c r="BN49" s="129"/>
      <c r="BO49" s="129"/>
      <c r="BP49" s="129"/>
      <c r="BQ49" s="81"/>
      <c r="BR49" s="81"/>
      <c r="BS49" s="81"/>
      <c r="BT49" s="81"/>
      <c r="BU49" s="81"/>
      <c r="BV49" s="81"/>
      <c r="BW49" s="129"/>
      <c r="BY49" s="81"/>
      <c r="BZ49" s="81"/>
      <c r="CA49" s="129"/>
      <c r="CB49" s="81"/>
      <c r="CC49" s="81"/>
      <c r="CD49" s="81"/>
      <c r="CE49" s="81"/>
      <c r="CF49" s="81"/>
      <c r="CG49" s="81"/>
      <c r="CH49" s="129"/>
      <c r="CI49" s="81"/>
      <c r="CJ49" s="81"/>
      <c r="CK49" s="81"/>
      <c r="CL49" s="129"/>
      <c r="CM49" s="81"/>
      <c r="CN49" s="129"/>
      <c r="CO49" s="216">
        <f>CO20-10</f>
        <v>41909</v>
      </c>
      <c r="CP49" s="219"/>
      <c r="CY49" s="69"/>
    </row>
    <row r="50" spans="1:103" ht="63" x14ac:dyDescent="0.25">
      <c r="A50" s="61">
        <v>2</v>
      </c>
      <c r="B50">
        <v>1</v>
      </c>
      <c r="C50">
        <v>1</v>
      </c>
      <c r="D50">
        <v>1</v>
      </c>
      <c r="I50" s="62">
        <v>47</v>
      </c>
      <c r="J50" s="198" t="s">
        <v>368</v>
      </c>
      <c r="K50" s="199">
        <v>1</v>
      </c>
      <c r="L50" s="199">
        <v>1</v>
      </c>
      <c r="M50" s="199">
        <v>1</v>
      </c>
      <c r="N50" s="199">
        <v>1</v>
      </c>
      <c r="O50" s="108"/>
      <c r="P50" s="108"/>
      <c r="Q50" s="108">
        <f>Q20-2</f>
        <v>41912</v>
      </c>
      <c r="R50" s="108">
        <f>R20-10</f>
        <v>41916</v>
      </c>
      <c r="S50" s="108">
        <f>S20-10</f>
        <v>41908</v>
      </c>
      <c r="T50" s="108"/>
      <c r="U50" s="149">
        <f>U22-10</f>
        <v>-10</v>
      </c>
      <c r="V50" s="149"/>
      <c r="W50" s="149">
        <f t="shared" si="15"/>
        <v>41913</v>
      </c>
      <c r="X50" s="149">
        <f t="shared" si="15"/>
        <v>41920</v>
      </c>
      <c r="Y50" s="151">
        <f t="shared" si="15"/>
        <v>41921</v>
      </c>
      <c r="Z50" s="149">
        <f t="shared" si="15"/>
        <v>41920</v>
      </c>
      <c r="AA50" s="151">
        <f t="shared" si="15"/>
        <v>41915</v>
      </c>
      <c r="AB50" s="151">
        <f t="shared" si="15"/>
        <v>41922</v>
      </c>
      <c r="AC50" s="108">
        <f>AC20-10</f>
        <v>41916</v>
      </c>
      <c r="AD50" s="108">
        <f>AD20-10</f>
        <v>41923</v>
      </c>
      <c r="AE50" s="108">
        <f>AE20-10</f>
        <v>41923</v>
      </c>
      <c r="AF50" s="81"/>
      <c r="AG50" s="129"/>
      <c r="AH50" s="101"/>
      <c r="AI50" s="108"/>
      <c r="AJ50" s="145">
        <f>AJ20-10</f>
        <v>41908</v>
      </c>
      <c r="AK50" s="145">
        <f>AK20-10</f>
        <v>41909</v>
      </c>
      <c r="AL50" s="145">
        <f>AL20-10</f>
        <v>41909</v>
      </c>
      <c r="AM50" s="145">
        <f>AM20-10</f>
        <v>41909</v>
      </c>
      <c r="AN50" s="145">
        <f>AN20-10</f>
        <v>41909</v>
      </c>
      <c r="AO50" s="145">
        <f>AO20-10</f>
        <v>41909</v>
      </c>
      <c r="AP50" s="108">
        <f>AP20-10</f>
        <v>41909</v>
      </c>
      <c r="AQ50" s="108">
        <f>AQ20-10</f>
        <v>41909</v>
      </c>
      <c r="AR50" s="129"/>
      <c r="AS50" s="129"/>
      <c r="AT50" s="129"/>
      <c r="AU50" s="129"/>
      <c r="AV50" s="129"/>
      <c r="AW50" s="81"/>
      <c r="AX50" s="81"/>
      <c r="AY50" s="73"/>
      <c r="AZ50" s="73"/>
      <c r="BA50" s="73"/>
      <c r="BB50" s="73"/>
      <c r="BC50" s="81"/>
      <c r="BD50" s="81"/>
      <c r="BE50" s="81"/>
      <c r="BF50" s="108"/>
      <c r="BG50" s="108"/>
      <c r="BH50" s="108"/>
      <c r="BI50" s="108"/>
      <c r="BJ50" s="108"/>
      <c r="BK50" s="129"/>
      <c r="BL50" s="81"/>
      <c r="BM50" s="81"/>
      <c r="BN50" s="129"/>
      <c r="BO50" s="129"/>
      <c r="BP50" s="129"/>
      <c r="BQ50" s="81"/>
      <c r="BR50" s="81"/>
      <c r="BS50" s="81"/>
      <c r="BT50" s="81"/>
      <c r="BU50" s="81"/>
      <c r="BV50" s="81"/>
      <c r="BW50" s="129"/>
      <c r="BY50" s="81"/>
      <c r="BZ50" s="81"/>
      <c r="CA50" s="129"/>
      <c r="CB50" s="81"/>
      <c r="CC50" s="81"/>
      <c r="CD50" s="81"/>
      <c r="CE50" s="81"/>
      <c r="CF50" s="81"/>
      <c r="CG50" s="81"/>
      <c r="CH50" s="129"/>
      <c r="CI50" s="81"/>
      <c r="CJ50" s="81"/>
      <c r="CK50" s="81"/>
      <c r="CL50" s="129"/>
      <c r="CM50" s="81"/>
      <c r="CN50" s="129"/>
      <c r="CO50" s="108">
        <f>CO22-10</f>
        <v>-10</v>
      </c>
      <c r="CP50" s="153"/>
      <c r="CY50" s="69"/>
    </row>
    <row r="51" spans="1:103" x14ac:dyDescent="0.25">
      <c r="A51" s="61">
        <v>3</v>
      </c>
      <c r="B51">
        <v>1</v>
      </c>
      <c r="C51">
        <v>1</v>
      </c>
      <c r="D51">
        <v>1</v>
      </c>
      <c r="I51" s="62">
        <v>48</v>
      </c>
      <c r="J51" s="220" t="s">
        <v>369</v>
      </c>
      <c r="K51" s="221"/>
      <c r="L51" s="221">
        <v>1</v>
      </c>
      <c r="M51" s="221">
        <v>1</v>
      </c>
      <c r="N51" s="221">
        <v>1</v>
      </c>
      <c r="O51" s="108">
        <f>O20-13</f>
        <v>41878</v>
      </c>
      <c r="P51" s="222">
        <f>P$20-6</f>
        <v>41920</v>
      </c>
      <c r="Q51" s="222">
        <f>Q21-2</f>
        <v>-2</v>
      </c>
      <c r="R51" s="222">
        <f>R$20-2</f>
        <v>41924</v>
      </c>
      <c r="S51" s="222">
        <f>S$20-6</f>
        <v>41912</v>
      </c>
      <c r="T51" s="222">
        <f>T$20-7</f>
        <v>41912</v>
      </c>
      <c r="U51" s="108">
        <f>U20-13</f>
        <v>41906</v>
      </c>
      <c r="V51" s="108"/>
      <c r="W51" s="223"/>
      <c r="X51" s="224"/>
      <c r="Y51" s="211"/>
      <c r="Z51" s="224"/>
      <c r="AA51" s="211"/>
      <c r="AB51" s="211"/>
      <c r="AC51" s="108">
        <f>AC20-13</f>
        <v>41913</v>
      </c>
      <c r="AD51" s="108">
        <f>AD20-13</f>
        <v>41920</v>
      </c>
      <c r="AE51" s="108">
        <f>AE20-13</f>
        <v>41920</v>
      </c>
      <c r="AF51" s="81"/>
      <c r="AG51" s="129"/>
      <c r="AH51" s="101"/>
      <c r="AI51" s="108"/>
      <c r="AJ51" s="145">
        <f>AJ20-13</f>
        <v>41905</v>
      </c>
      <c r="AK51" s="145">
        <f>AK20-13</f>
        <v>41906</v>
      </c>
      <c r="AL51" s="145">
        <f>AL20-13</f>
        <v>41906</v>
      </c>
      <c r="AM51" s="145">
        <f>AM20-13</f>
        <v>41906</v>
      </c>
      <c r="AN51" s="145">
        <f>AN20-13</f>
        <v>41906</v>
      </c>
      <c r="AO51" s="145">
        <f>AO20-13</f>
        <v>41906</v>
      </c>
      <c r="AP51" s="108">
        <f>AP20-13</f>
        <v>41906</v>
      </c>
      <c r="AQ51" s="108">
        <f>AQ20-13</f>
        <v>41906</v>
      </c>
      <c r="AR51" s="129"/>
      <c r="AS51" s="129"/>
      <c r="AT51" s="129"/>
      <c r="AU51" s="129"/>
      <c r="AV51" s="129"/>
      <c r="AW51" s="81"/>
      <c r="AX51" s="81"/>
      <c r="AY51" s="73"/>
      <c r="AZ51" s="73"/>
      <c r="BA51" s="73"/>
      <c r="BB51" s="73"/>
      <c r="BC51" s="81"/>
      <c r="BD51" s="81"/>
      <c r="BE51" s="81"/>
      <c r="BF51" s="108"/>
      <c r="BG51" s="108"/>
      <c r="BH51" s="108"/>
      <c r="BI51" s="108"/>
      <c r="BJ51" s="108"/>
      <c r="BK51" s="129"/>
      <c r="BL51" s="81"/>
      <c r="BM51" s="81"/>
      <c r="BN51" s="129"/>
      <c r="BO51" s="129"/>
      <c r="BP51" s="129"/>
      <c r="BQ51" s="81"/>
      <c r="BR51" s="81"/>
      <c r="BS51" s="81"/>
      <c r="BT51" s="81"/>
      <c r="BU51" s="81"/>
      <c r="BV51" s="81"/>
      <c r="BW51" s="129"/>
      <c r="BY51" s="81"/>
      <c r="BZ51" s="81"/>
      <c r="CA51" s="129"/>
      <c r="CB51" s="81"/>
      <c r="CC51" s="81"/>
      <c r="CD51" s="81"/>
      <c r="CE51" s="81"/>
      <c r="CF51" s="81"/>
      <c r="CG51" s="81"/>
      <c r="CH51" s="129"/>
      <c r="CI51" s="81"/>
      <c r="CJ51" s="81"/>
      <c r="CK51" s="81"/>
      <c r="CL51" s="129"/>
      <c r="CM51" s="81"/>
      <c r="CN51" s="129"/>
      <c r="CO51" s="108">
        <f>CO20-13</f>
        <v>41906</v>
      </c>
      <c r="CP51" s="153"/>
      <c r="CY51" s="69"/>
    </row>
    <row r="52" spans="1:103" ht="31.5" x14ac:dyDescent="0.25">
      <c r="A52" s="61">
        <v>2</v>
      </c>
      <c r="B52">
        <v>1</v>
      </c>
      <c r="C52">
        <v>1</v>
      </c>
      <c r="D52">
        <v>1</v>
      </c>
      <c r="I52" s="62">
        <v>49</v>
      </c>
      <c r="J52" s="225" t="s">
        <v>370</v>
      </c>
      <c r="K52" s="226">
        <v>1</v>
      </c>
      <c r="L52" s="226">
        <v>1</v>
      </c>
      <c r="M52" s="226"/>
      <c r="N52" s="226"/>
      <c r="O52" s="222">
        <f>O25-3</f>
        <v>41911</v>
      </c>
      <c r="P52" s="222">
        <f>P25-7</f>
        <v>41956</v>
      </c>
      <c r="Q52" s="222">
        <f>Q25-7</f>
        <v>41956</v>
      </c>
      <c r="R52" s="222">
        <f>R25-7</f>
        <v>41956</v>
      </c>
      <c r="S52" s="222">
        <f>S25-7</f>
        <v>41954</v>
      </c>
      <c r="T52" s="222">
        <f>T25-7</f>
        <v>41954</v>
      </c>
      <c r="U52" s="222">
        <f>U25-7</f>
        <v>41956</v>
      </c>
      <c r="V52" s="222"/>
      <c r="W52" s="227">
        <f>W25-7</f>
        <v>41975</v>
      </c>
      <c r="X52" s="222">
        <f>X25-7</f>
        <v>41977</v>
      </c>
      <c r="Y52" s="151">
        <f>Y25-7</f>
        <v>41974</v>
      </c>
      <c r="Z52" s="222">
        <f>Z25-7</f>
        <v>41975</v>
      </c>
      <c r="AA52" s="151">
        <f>AA25-7</f>
        <v>41976</v>
      </c>
      <c r="AB52" s="151">
        <f>AB25-7</f>
        <v>41970</v>
      </c>
      <c r="AC52" s="222">
        <f>AC25-7</f>
        <v>41954</v>
      </c>
      <c r="AD52" s="222">
        <f>AD25-7</f>
        <v>41954</v>
      </c>
      <c r="AE52" s="222">
        <f>AE25-7</f>
        <v>41954</v>
      </c>
      <c r="AF52" s="228"/>
      <c r="AG52" s="228"/>
      <c r="AH52" s="229"/>
      <c r="AI52" s="230"/>
      <c r="AJ52" s="231"/>
      <c r="AK52" s="231"/>
      <c r="AL52" s="232"/>
      <c r="AM52" s="231"/>
      <c r="AN52" s="233"/>
      <c r="AO52" s="233"/>
      <c r="AP52" s="234"/>
      <c r="AQ52" s="234"/>
      <c r="AR52" s="229"/>
      <c r="AS52" s="229"/>
      <c r="AT52" s="229"/>
      <c r="AU52" s="228"/>
      <c r="AV52" s="228"/>
      <c r="AW52" s="228"/>
      <c r="AX52" s="228"/>
      <c r="AY52" s="230"/>
      <c r="AZ52" s="230"/>
      <c r="BA52" s="230"/>
      <c r="BB52" s="230"/>
      <c r="BC52" s="229"/>
      <c r="BD52" s="229"/>
      <c r="BE52" s="229"/>
      <c r="BF52" s="234"/>
      <c r="BG52" s="234"/>
      <c r="BH52" s="234"/>
      <c r="BI52" s="234"/>
      <c r="BJ52" s="234"/>
      <c r="BK52" s="235"/>
      <c r="BL52" s="228"/>
      <c r="BM52" s="229"/>
      <c r="BN52" s="229"/>
      <c r="BO52" s="229"/>
      <c r="BP52" s="229"/>
      <c r="BQ52" s="228"/>
      <c r="BR52" s="229"/>
      <c r="BS52" s="229"/>
      <c r="BT52" s="229"/>
      <c r="BU52" s="228"/>
      <c r="BV52" s="229"/>
      <c r="BW52" s="229"/>
      <c r="BY52" s="229"/>
      <c r="BZ52" s="229"/>
      <c r="CA52" s="229"/>
      <c r="CB52" s="229"/>
      <c r="CC52" s="229"/>
      <c r="CD52" s="228"/>
      <c r="CE52" s="228"/>
      <c r="CF52" s="228"/>
      <c r="CG52" s="229"/>
      <c r="CH52" s="229"/>
      <c r="CI52" s="228"/>
      <c r="CJ52" s="229"/>
      <c r="CK52" s="229"/>
      <c r="CL52" s="235"/>
      <c r="CM52" s="229"/>
      <c r="CN52" s="229"/>
      <c r="CO52" s="234"/>
      <c r="CP52" s="234"/>
      <c r="CQ52" s="236"/>
      <c r="CR52" s="236"/>
      <c r="CS52" s="236"/>
      <c r="CT52" s="236"/>
      <c r="CU52" s="236"/>
      <c r="CV52" s="236"/>
      <c r="CW52" s="236"/>
      <c r="CX52" s="236"/>
      <c r="CY52" s="237"/>
    </row>
    <row r="53" spans="1:103" ht="31.5" x14ac:dyDescent="0.25">
      <c r="A53" s="61">
        <v>1</v>
      </c>
      <c r="B53">
        <v>1</v>
      </c>
      <c r="C53">
        <v>1</v>
      </c>
      <c r="D53">
        <v>1</v>
      </c>
      <c r="I53" s="62">
        <v>50</v>
      </c>
      <c r="J53" s="220" t="s">
        <v>371</v>
      </c>
      <c r="K53" s="221">
        <v>1</v>
      </c>
      <c r="L53" s="221">
        <v>1</v>
      </c>
      <c r="M53" s="221"/>
      <c r="N53" s="221"/>
      <c r="O53" s="108"/>
      <c r="P53" s="222">
        <f>P$20-6</f>
        <v>41920</v>
      </c>
      <c r="Q53" s="222">
        <f>Q22-2</f>
        <v>-2</v>
      </c>
      <c r="R53" s="222">
        <f>R$20-2</f>
        <v>41924</v>
      </c>
      <c r="S53" s="222">
        <f>S$20-6</f>
        <v>41912</v>
      </c>
      <c r="T53" s="222">
        <f>T$20-7</f>
        <v>41912</v>
      </c>
      <c r="U53" s="108">
        <f>U21-13</f>
        <v>-13</v>
      </c>
      <c r="V53" s="108"/>
      <c r="W53" s="227">
        <f t="shared" ref="W53:AB53" si="16">W$20-6</f>
        <v>41913</v>
      </c>
      <c r="X53" s="222">
        <f t="shared" si="16"/>
        <v>41920</v>
      </c>
      <c r="Y53" s="151">
        <f t="shared" si="16"/>
        <v>41921</v>
      </c>
      <c r="Z53" s="222">
        <f t="shared" si="16"/>
        <v>41920</v>
      </c>
      <c r="AA53" s="151">
        <f t="shared" si="16"/>
        <v>41915</v>
      </c>
      <c r="AB53" s="151">
        <f t="shared" si="16"/>
        <v>41922</v>
      </c>
      <c r="AC53" s="108">
        <f>AC20-13</f>
        <v>41913</v>
      </c>
      <c r="AD53" s="108">
        <f>AD20-13</f>
        <v>41920</v>
      </c>
      <c r="AE53" s="108">
        <f>AE20-13</f>
        <v>41920</v>
      </c>
      <c r="AF53" s="81"/>
      <c r="AG53" s="129"/>
      <c r="AH53" s="101"/>
      <c r="AI53" s="108"/>
      <c r="AJ53" s="145">
        <f>AJ20-13</f>
        <v>41905</v>
      </c>
      <c r="AK53" s="145">
        <f>AK20-13</f>
        <v>41906</v>
      </c>
      <c r="AL53" s="145">
        <f>AL20-13</f>
        <v>41906</v>
      </c>
      <c r="AM53" s="145">
        <f>AM20-13</f>
        <v>41906</v>
      </c>
      <c r="AN53" s="145">
        <f>AN20-13</f>
        <v>41906</v>
      </c>
      <c r="AO53" s="145">
        <f>AO20-13</f>
        <v>41906</v>
      </c>
      <c r="AP53" s="108">
        <f>AP20-13</f>
        <v>41906</v>
      </c>
      <c r="AQ53" s="108">
        <f>AQ20-13</f>
        <v>41906</v>
      </c>
      <c r="AR53" s="129"/>
      <c r="AS53" s="129"/>
      <c r="AT53" s="129"/>
      <c r="AU53" s="129"/>
      <c r="AV53" s="129"/>
      <c r="AW53" s="81"/>
      <c r="AX53" s="81"/>
      <c r="AY53" s="73"/>
      <c r="AZ53" s="73"/>
      <c r="BA53" s="73"/>
      <c r="BB53" s="73"/>
      <c r="BC53" s="81"/>
      <c r="BD53" s="81"/>
      <c r="BE53" s="81"/>
      <c r="BF53" s="108"/>
      <c r="BG53" s="108"/>
      <c r="BH53" s="108"/>
      <c r="BI53" s="108"/>
      <c r="BJ53" s="108"/>
      <c r="BK53" s="129"/>
      <c r="BL53" s="81"/>
      <c r="BM53" s="81"/>
      <c r="BN53" s="129"/>
      <c r="BO53" s="129"/>
      <c r="BP53" s="129"/>
      <c r="BQ53" s="81"/>
      <c r="BR53" s="81"/>
      <c r="BS53" s="81"/>
      <c r="BT53" s="81"/>
      <c r="BU53" s="81"/>
      <c r="BV53" s="81"/>
      <c r="BW53" s="129"/>
      <c r="BY53" s="81"/>
      <c r="BZ53" s="81"/>
      <c r="CA53" s="129"/>
      <c r="CB53" s="81"/>
      <c r="CC53" s="81"/>
      <c r="CD53" s="81"/>
      <c r="CE53" s="81"/>
      <c r="CF53" s="81"/>
      <c r="CG53" s="81"/>
      <c r="CH53" s="129"/>
      <c r="CI53" s="81"/>
      <c r="CJ53" s="81"/>
      <c r="CK53" s="81"/>
      <c r="CL53" s="129"/>
      <c r="CM53" s="81"/>
      <c r="CN53" s="129"/>
      <c r="CO53" s="108">
        <f>CO21-13</f>
        <v>-13</v>
      </c>
      <c r="CP53" s="153"/>
      <c r="CY53" s="69"/>
    </row>
    <row r="54" spans="1:103" x14ac:dyDescent="0.25">
      <c r="A54" s="61">
        <v>1</v>
      </c>
      <c r="B54">
        <v>1</v>
      </c>
      <c r="C54">
        <v>1</v>
      </c>
      <c r="D54">
        <v>1</v>
      </c>
      <c r="I54" s="62">
        <v>51</v>
      </c>
      <c r="J54" s="225" t="s">
        <v>372</v>
      </c>
      <c r="K54" s="226">
        <v>1</v>
      </c>
      <c r="L54" s="226"/>
      <c r="M54" s="226"/>
      <c r="N54" s="226"/>
      <c r="O54" s="73" t="s">
        <v>373</v>
      </c>
      <c r="P54" s="73" t="s">
        <v>373</v>
      </c>
      <c r="Q54" s="73" t="s">
        <v>374</v>
      </c>
      <c r="R54" s="73" t="s">
        <v>374</v>
      </c>
      <c r="S54" s="73" t="s">
        <v>374</v>
      </c>
      <c r="T54" s="73" t="s">
        <v>374</v>
      </c>
      <c r="U54" s="73" t="s">
        <v>374</v>
      </c>
      <c r="V54" s="73"/>
      <c r="W54" s="238" t="s">
        <v>374</v>
      </c>
      <c r="X54" s="73" t="s">
        <v>374</v>
      </c>
      <c r="Y54" s="75" t="s">
        <v>374</v>
      </c>
      <c r="Z54" s="73" t="s">
        <v>374</v>
      </c>
      <c r="AA54" s="75" t="s">
        <v>374</v>
      </c>
      <c r="AB54" s="75" t="s">
        <v>374</v>
      </c>
      <c r="AC54" s="73" t="s">
        <v>374</v>
      </c>
      <c r="AD54" s="73" t="s">
        <v>374</v>
      </c>
      <c r="AE54" s="73" t="s">
        <v>374</v>
      </c>
      <c r="AF54" s="228"/>
      <c r="AG54" s="81"/>
      <c r="AH54" s="84"/>
      <c r="AI54" s="72"/>
      <c r="AJ54" s="102"/>
      <c r="AK54" s="102"/>
      <c r="AL54" s="239"/>
      <c r="AM54" s="102"/>
      <c r="AN54" s="80"/>
      <c r="AO54" s="80"/>
      <c r="AP54" s="83"/>
      <c r="AQ54" s="83"/>
      <c r="AR54" s="84"/>
      <c r="AS54" s="84"/>
      <c r="AT54" s="84"/>
      <c r="AU54" s="81"/>
      <c r="AV54" s="81"/>
      <c r="AW54" s="81"/>
      <c r="AX54" s="81"/>
      <c r="AY54" s="72"/>
      <c r="AZ54" s="72"/>
      <c r="BA54" s="72"/>
      <c r="BB54" s="72"/>
      <c r="BC54" s="84"/>
      <c r="BD54" s="84"/>
      <c r="BE54" s="84"/>
      <c r="BF54" s="83"/>
      <c r="BG54" s="83"/>
      <c r="BH54" s="83"/>
      <c r="BI54" s="83"/>
      <c r="BJ54" s="83"/>
      <c r="BK54" s="240"/>
      <c r="BL54" s="81"/>
      <c r="BM54" s="84"/>
      <c r="BN54" s="84"/>
      <c r="BO54" s="84"/>
      <c r="BP54" s="84"/>
      <c r="BQ54" s="228"/>
      <c r="BR54" s="229"/>
      <c r="BS54" s="229"/>
      <c r="BT54" s="229"/>
      <c r="BU54" s="228"/>
      <c r="BV54" s="229"/>
      <c r="BW54" s="229"/>
      <c r="BY54" s="229"/>
      <c r="BZ54" s="229"/>
      <c r="CA54" s="229"/>
      <c r="CB54" s="229"/>
      <c r="CC54" s="229"/>
      <c r="CD54" s="228"/>
      <c r="CE54" s="228"/>
      <c r="CF54" s="228"/>
      <c r="CG54" s="229"/>
      <c r="CH54" s="229"/>
      <c r="CI54" s="228"/>
      <c r="CJ54" s="229"/>
      <c r="CK54" s="229"/>
      <c r="CL54" s="235"/>
      <c r="CM54" s="229"/>
      <c r="CN54" s="229"/>
      <c r="CO54" s="83"/>
      <c r="CP54" s="83"/>
      <c r="CQ54" s="236"/>
      <c r="CR54" s="236"/>
      <c r="CS54" s="236"/>
      <c r="CT54" s="236"/>
      <c r="CU54" s="236"/>
      <c r="CV54" s="236"/>
      <c r="CW54" s="236"/>
      <c r="CX54" s="236"/>
      <c r="CY54" s="237"/>
    </row>
    <row r="55" spans="1:103" ht="31.5" x14ac:dyDescent="0.25">
      <c r="A55" s="61">
        <v>3</v>
      </c>
      <c r="B55">
        <v>1</v>
      </c>
      <c r="C55">
        <v>1</v>
      </c>
      <c r="D55">
        <v>1</v>
      </c>
      <c r="I55" s="62">
        <v>52</v>
      </c>
      <c r="J55" s="220" t="s">
        <v>375</v>
      </c>
      <c r="K55" s="221">
        <v>1</v>
      </c>
      <c r="L55" s="221">
        <v>1</v>
      </c>
      <c r="M55" s="241"/>
      <c r="N55" s="241"/>
      <c r="O55" s="201"/>
      <c r="P55" s="222">
        <f>P$20-6</f>
        <v>41920</v>
      </c>
      <c r="Q55" s="222">
        <f>Q23-2</f>
        <v>41917</v>
      </c>
      <c r="R55" s="222">
        <f>R$20-2</f>
        <v>41924</v>
      </c>
      <c r="S55" s="222">
        <f>S$20-6</f>
        <v>41912</v>
      </c>
      <c r="T55" s="222">
        <f>T$20-7</f>
        <v>41912</v>
      </c>
      <c r="U55" s="201">
        <f>U22-13</f>
        <v>-13</v>
      </c>
      <c r="V55" s="201"/>
      <c r="W55" s="223"/>
      <c r="X55" s="224"/>
      <c r="Y55" s="211"/>
      <c r="Z55" s="224"/>
      <c r="AA55" s="211"/>
      <c r="AB55" s="211"/>
      <c r="AC55" s="201">
        <f>AC20-13</f>
        <v>41913</v>
      </c>
      <c r="AD55" s="201">
        <f>AD20-13</f>
        <v>41920</v>
      </c>
      <c r="AE55" s="201">
        <f>AE20-13</f>
        <v>41920</v>
      </c>
      <c r="AF55" s="81"/>
      <c r="AG55" s="129"/>
      <c r="AH55" s="101"/>
      <c r="AI55" s="108"/>
      <c r="AJ55" s="242">
        <f>AJ20-13</f>
        <v>41905</v>
      </c>
      <c r="AK55" s="242">
        <f>AK20-13</f>
        <v>41906</v>
      </c>
      <c r="AL55" s="242">
        <f>AL20-13</f>
        <v>41906</v>
      </c>
      <c r="AM55" s="242">
        <f>AM20-13</f>
        <v>41906</v>
      </c>
      <c r="AN55" s="242">
        <f>AN20-13</f>
        <v>41906</v>
      </c>
      <c r="AO55" s="242">
        <f>AO20-13</f>
        <v>41906</v>
      </c>
      <c r="AP55" s="201">
        <f>AP20-13</f>
        <v>41906</v>
      </c>
      <c r="AQ55" s="201">
        <f>AQ20-13</f>
        <v>41906</v>
      </c>
      <c r="AR55" s="129"/>
      <c r="AS55" s="129"/>
      <c r="AT55" s="129"/>
      <c r="AU55" s="129"/>
      <c r="AV55" s="129"/>
      <c r="AW55" s="81"/>
      <c r="AX55" s="81"/>
      <c r="AY55" s="73"/>
      <c r="AZ55" s="73"/>
      <c r="BA55" s="73"/>
      <c r="BB55" s="73"/>
      <c r="BC55" s="81"/>
      <c r="BD55" s="81"/>
      <c r="BE55" s="81"/>
      <c r="BF55" s="201"/>
      <c r="BG55" s="201"/>
      <c r="BH55" s="201"/>
      <c r="BI55" s="201"/>
      <c r="BJ55" s="201"/>
      <c r="BK55" s="129"/>
      <c r="BL55" s="81"/>
      <c r="BM55" s="81"/>
      <c r="BN55" s="129"/>
      <c r="BO55" s="129"/>
      <c r="BP55" s="129"/>
      <c r="BQ55" s="81"/>
      <c r="BR55" s="81"/>
      <c r="BS55" s="81"/>
      <c r="BT55" s="81"/>
      <c r="BU55" s="81"/>
      <c r="BV55" s="81"/>
      <c r="BW55" s="129"/>
      <c r="BY55" s="81"/>
      <c r="BZ55" s="81"/>
      <c r="CA55" s="129"/>
      <c r="CB55" s="81"/>
      <c r="CC55" s="81"/>
      <c r="CD55" s="81"/>
      <c r="CE55" s="81"/>
      <c r="CF55" s="81"/>
      <c r="CG55" s="81"/>
      <c r="CH55" s="129"/>
      <c r="CI55" s="81"/>
      <c r="CJ55" s="81"/>
      <c r="CK55" s="81"/>
      <c r="CL55" s="129"/>
      <c r="CM55" s="81"/>
      <c r="CN55" s="129"/>
      <c r="CO55" s="201">
        <f>CO22-13</f>
        <v>-13</v>
      </c>
      <c r="CP55" s="206"/>
      <c r="CY55" s="69"/>
    </row>
    <row r="56" spans="1:103" ht="31.5" x14ac:dyDescent="0.25">
      <c r="A56" s="61">
        <v>1</v>
      </c>
      <c r="B56">
        <v>1</v>
      </c>
      <c r="C56">
        <v>1</v>
      </c>
      <c r="D56">
        <v>1</v>
      </c>
      <c r="I56" s="62">
        <v>53</v>
      </c>
      <c r="J56" s="220" t="s">
        <v>376</v>
      </c>
      <c r="K56" s="221">
        <v>1</v>
      </c>
      <c r="L56" s="221">
        <v>1</v>
      </c>
      <c r="M56" s="221"/>
      <c r="N56" s="221"/>
      <c r="O56" s="221"/>
      <c r="P56" s="221"/>
      <c r="Q56" s="224">
        <v>41899</v>
      </c>
      <c r="R56" s="221"/>
      <c r="S56" s="224"/>
      <c r="T56" s="224"/>
      <c r="U56" s="221"/>
      <c r="V56" s="221"/>
      <c r="W56" s="227">
        <f t="shared" ref="W56:AB56" si="17">W$20-6</f>
        <v>41913</v>
      </c>
      <c r="X56" s="222">
        <f t="shared" si="17"/>
        <v>41920</v>
      </c>
      <c r="Y56" s="151">
        <f t="shared" si="17"/>
        <v>41921</v>
      </c>
      <c r="Z56" s="222">
        <f t="shared" si="17"/>
        <v>41920</v>
      </c>
      <c r="AA56" s="151">
        <f t="shared" si="17"/>
        <v>41915</v>
      </c>
      <c r="AB56" s="151">
        <f t="shared" si="17"/>
        <v>41922</v>
      </c>
      <c r="AC56" s="224"/>
      <c r="AD56" s="224"/>
      <c r="AE56" s="224"/>
      <c r="AF56" s="81"/>
      <c r="AG56" s="129"/>
      <c r="AH56" s="212"/>
      <c r="AI56" s="224"/>
      <c r="AJ56" s="221"/>
      <c r="AK56" s="221"/>
      <c r="AL56" s="221"/>
      <c r="AM56" s="221"/>
      <c r="AN56" s="224"/>
      <c r="AO56" s="224"/>
      <c r="AP56" s="221"/>
      <c r="AQ56" s="221"/>
      <c r="AR56" s="129"/>
      <c r="AS56" s="129"/>
      <c r="AT56" s="129"/>
      <c r="AU56" s="129"/>
      <c r="AV56" s="129"/>
      <c r="AW56" s="81"/>
      <c r="AX56" s="81"/>
      <c r="AY56" s="73"/>
      <c r="AZ56" s="73"/>
      <c r="BA56" s="73"/>
      <c r="BB56" s="73"/>
      <c r="BC56" s="81"/>
      <c r="BD56" s="81"/>
      <c r="BE56" s="81"/>
      <c r="BF56" s="243"/>
      <c r="BG56" s="243"/>
      <c r="BH56" s="243"/>
      <c r="BI56" s="243"/>
      <c r="BJ56" s="243"/>
      <c r="BK56" s="129"/>
      <c r="BL56" s="81"/>
      <c r="BM56" s="81"/>
      <c r="BN56" s="129"/>
      <c r="BO56" s="129"/>
      <c r="BP56" s="129"/>
      <c r="BQ56" s="81"/>
      <c r="BR56" s="81"/>
      <c r="BS56" s="81"/>
      <c r="BT56" s="81"/>
      <c r="BU56" s="81"/>
      <c r="BV56" s="81"/>
      <c r="BW56" s="129"/>
      <c r="BY56" s="81"/>
      <c r="BZ56" s="81"/>
      <c r="CA56" s="129"/>
      <c r="CB56" s="81"/>
      <c r="CC56" s="81"/>
      <c r="CD56" s="81"/>
      <c r="CE56" s="81"/>
      <c r="CF56" s="81"/>
      <c r="CG56" s="81"/>
      <c r="CH56" s="129"/>
      <c r="CI56" s="81"/>
      <c r="CJ56" s="81"/>
      <c r="CK56" s="81"/>
      <c r="CL56" s="129"/>
      <c r="CM56" s="81"/>
      <c r="CN56" s="129"/>
      <c r="CO56" s="224"/>
      <c r="CP56" s="214"/>
      <c r="CQ56" s="69"/>
      <c r="CR56" s="69"/>
      <c r="CS56" s="69"/>
      <c r="CT56" s="69"/>
      <c r="CU56" s="69"/>
      <c r="CV56" s="69"/>
      <c r="CW56" s="69"/>
      <c r="CX56" s="69"/>
      <c r="CY56" s="69"/>
    </row>
    <row r="57" spans="1:103" ht="31.5" x14ac:dyDescent="0.25">
      <c r="A57" s="61">
        <v>1</v>
      </c>
      <c r="B57">
        <v>1</v>
      </c>
      <c r="C57">
        <v>1</v>
      </c>
      <c r="D57">
        <v>1</v>
      </c>
      <c r="I57" s="62">
        <v>54</v>
      </c>
      <c r="J57" s="220" t="s">
        <v>377</v>
      </c>
      <c r="K57" s="221">
        <v>1</v>
      </c>
      <c r="L57" s="221">
        <v>1</v>
      </c>
      <c r="M57" s="244"/>
      <c r="N57" s="244"/>
      <c r="O57" s="245">
        <f>O20-13</f>
        <v>41878</v>
      </c>
      <c r="P57" s="222">
        <f>P$20-6</f>
        <v>41920</v>
      </c>
      <c r="Q57" s="222">
        <f>Q$20-2</f>
        <v>41912</v>
      </c>
      <c r="R57" s="222">
        <f>R$20-2</f>
        <v>41924</v>
      </c>
      <c r="S57" s="222">
        <f>S$20-6</f>
        <v>41912</v>
      </c>
      <c r="T57" s="222">
        <f>T$20-7</f>
        <v>41912</v>
      </c>
      <c r="U57" s="245">
        <f>U20-13</f>
        <v>41906</v>
      </c>
      <c r="V57" s="245"/>
      <c r="W57" s="223"/>
      <c r="X57" s="224"/>
      <c r="Y57" s="211"/>
      <c r="Z57" s="224"/>
      <c r="AA57" s="211"/>
      <c r="AB57" s="211"/>
      <c r="AC57" s="245">
        <f>AC20-13</f>
        <v>41913</v>
      </c>
      <c r="AD57" s="245">
        <f>AD20-13</f>
        <v>41920</v>
      </c>
      <c r="AE57" s="245">
        <f>AE20-13</f>
        <v>41920</v>
      </c>
      <c r="AF57" s="81"/>
      <c r="AG57" s="129"/>
      <c r="AH57" s="101"/>
      <c r="AI57" s="108"/>
      <c r="AJ57" s="246">
        <f>AJ20-13</f>
        <v>41905</v>
      </c>
      <c r="AK57" s="246">
        <f>AK20-13</f>
        <v>41906</v>
      </c>
      <c r="AL57" s="246">
        <f>AL20-13</f>
        <v>41906</v>
      </c>
      <c r="AM57" s="246">
        <f>AM20-13</f>
        <v>41906</v>
      </c>
      <c r="AN57" s="246">
        <f>AN20-13</f>
        <v>41906</v>
      </c>
      <c r="AO57" s="246">
        <f>AO20-13</f>
        <v>41906</v>
      </c>
      <c r="AP57" s="245">
        <f>AP20-13</f>
        <v>41906</v>
      </c>
      <c r="AQ57" s="245">
        <f>AQ20-13</f>
        <v>41906</v>
      </c>
      <c r="AR57" s="129"/>
      <c r="AS57" s="129"/>
      <c r="AT57" s="129"/>
      <c r="AU57" s="129"/>
      <c r="AV57" s="129"/>
      <c r="AW57" s="81"/>
      <c r="AX57" s="81"/>
      <c r="AY57" s="73"/>
      <c r="AZ57" s="73"/>
      <c r="BA57" s="73"/>
      <c r="BB57" s="73"/>
      <c r="BC57" s="81"/>
      <c r="BD57" s="81"/>
      <c r="BE57" s="81"/>
      <c r="BF57" s="245"/>
      <c r="BG57" s="245"/>
      <c r="BH57" s="245"/>
      <c r="BI57" s="245"/>
      <c r="BJ57" s="245"/>
      <c r="BK57" s="129"/>
      <c r="BL57" s="81"/>
      <c r="BM57" s="81"/>
      <c r="BN57" s="129"/>
      <c r="BO57" s="129"/>
      <c r="BP57" s="129"/>
      <c r="BQ57" s="81"/>
      <c r="BR57" s="81"/>
      <c r="BS57" s="81"/>
      <c r="BT57" s="81"/>
      <c r="BU57" s="81"/>
      <c r="BV57" s="81"/>
      <c r="BW57" s="129"/>
      <c r="BY57" s="81"/>
      <c r="BZ57" s="81"/>
      <c r="CA57" s="129"/>
      <c r="CB57" s="81"/>
      <c r="CC57" s="81"/>
      <c r="CD57" s="81"/>
      <c r="CE57" s="81"/>
      <c r="CF57" s="81"/>
      <c r="CG57" s="81"/>
      <c r="CH57" s="129"/>
      <c r="CI57" s="81"/>
      <c r="CJ57" s="81"/>
      <c r="CK57" s="81"/>
      <c r="CL57" s="129"/>
      <c r="CM57" s="81"/>
      <c r="CN57" s="129"/>
      <c r="CO57" s="245">
        <f>CO20-13</f>
        <v>41906</v>
      </c>
      <c r="CP57" s="247"/>
      <c r="CY57" s="69"/>
    </row>
    <row r="58" spans="1:103" ht="31.5" x14ac:dyDescent="0.25">
      <c r="A58" s="61">
        <v>1</v>
      </c>
      <c r="B58">
        <v>1</v>
      </c>
      <c r="C58">
        <v>1</v>
      </c>
      <c r="D58">
        <v>1</v>
      </c>
      <c r="I58" s="62">
        <v>55</v>
      </c>
      <c r="J58" s="220" t="s">
        <v>378</v>
      </c>
      <c r="K58" s="221">
        <v>1</v>
      </c>
      <c r="L58" s="221">
        <v>1</v>
      </c>
      <c r="M58" s="221"/>
      <c r="N58" s="221"/>
      <c r="O58" s="221"/>
      <c r="P58" s="221"/>
      <c r="Q58" s="221"/>
      <c r="R58" s="221"/>
      <c r="S58" s="224"/>
      <c r="T58" s="224"/>
      <c r="U58" s="221"/>
      <c r="V58" s="221"/>
      <c r="W58" s="227">
        <f t="shared" ref="W58:AB59" si="18">W$20-6</f>
        <v>41913</v>
      </c>
      <c r="X58" s="222">
        <f t="shared" si="18"/>
        <v>41920</v>
      </c>
      <c r="Y58" s="151">
        <f t="shared" si="18"/>
        <v>41921</v>
      </c>
      <c r="Z58" s="222">
        <f t="shared" si="18"/>
        <v>41920</v>
      </c>
      <c r="AA58" s="151">
        <f t="shared" si="18"/>
        <v>41915</v>
      </c>
      <c r="AB58" s="151">
        <f t="shared" si="18"/>
        <v>41922</v>
      </c>
      <c r="AC58" s="224"/>
      <c r="AD58" s="224"/>
      <c r="AE58" s="224"/>
      <c r="AF58" s="81"/>
      <c r="AG58" s="129"/>
      <c r="AH58" s="212"/>
      <c r="AI58" s="224"/>
      <c r="AJ58" s="221"/>
      <c r="AK58" s="221"/>
      <c r="AL58" s="221"/>
      <c r="AM58" s="221"/>
      <c r="AN58" s="224"/>
      <c r="AO58" s="224"/>
      <c r="AP58" s="221"/>
      <c r="AQ58" s="221"/>
      <c r="AR58" s="129"/>
      <c r="AS58" s="129"/>
      <c r="AT58" s="129"/>
      <c r="AU58" s="129"/>
      <c r="AV58" s="129"/>
      <c r="AW58" s="81"/>
      <c r="AX58" s="81"/>
      <c r="AY58" s="73"/>
      <c r="AZ58" s="73"/>
      <c r="BA58" s="73"/>
      <c r="BB58" s="73"/>
      <c r="BC58" s="81"/>
      <c r="BD58" s="81"/>
      <c r="BE58" s="81"/>
      <c r="BF58" s="243"/>
      <c r="BG58" s="243"/>
      <c r="BH58" s="243"/>
      <c r="BI58" s="243"/>
      <c r="BJ58" s="243"/>
      <c r="BK58" s="129"/>
      <c r="BL58" s="81"/>
      <c r="BM58" s="81"/>
      <c r="BN58" s="129"/>
      <c r="BO58" s="129"/>
      <c r="BP58" s="129"/>
      <c r="BQ58" s="81"/>
      <c r="BR58" s="81"/>
      <c r="BS58" s="81"/>
      <c r="BT58" s="81"/>
      <c r="BU58" s="81"/>
      <c r="BV58" s="81"/>
      <c r="BW58" s="129"/>
      <c r="BY58" s="81"/>
      <c r="BZ58" s="81"/>
      <c r="CA58" s="129"/>
      <c r="CB58" s="81"/>
      <c r="CC58" s="81"/>
      <c r="CD58" s="81"/>
      <c r="CE58" s="81"/>
      <c r="CF58" s="81"/>
      <c r="CG58" s="81"/>
      <c r="CH58" s="129"/>
      <c r="CI58" s="81"/>
      <c r="CJ58" s="81"/>
      <c r="CK58" s="81"/>
      <c r="CL58" s="129"/>
      <c r="CM58" s="81"/>
      <c r="CN58" s="129"/>
      <c r="CO58" s="224"/>
      <c r="CP58" s="214"/>
      <c r="CQ58" s="69"/>
      <c r="CR58" s="69"/>
      <c r="CS58" s="69"/>
      <c r="CT58" s="69"/>
      <c r="CU58" s="69"/>
      <c r="CV58" s="69"/>
      <c r="CW58" s="69"/>
      <c r="CX58" s="69"/>
      <c r="CY58" s="69"/>
    </row>
    <row r="59" spans="1:103" ht="31.5" x14ac:dyDescent="0.25">
      <c r="A59" s="61">
        <v>1</v>
      </c>
      <c r="B59">
        <v>1</v>
      </c>
      <c r="C59">
        <v>1</v>
      </c>
      <c r="D59">
        <v>1</v>
      </c>
      <c r="I59" s="62">
        <v>56</v>
      </c>
      <c r="J59" s="220" t="s">
        <v>379</v>
      </c>
      <c r="K59" s="221">
        <v>1</v>
      </c>
      <c r="L59" s="221">
        <v>1</v>
      </c>
      <c r="M59" s="244"/>
      <c r="N59" s="244"/>
      <c r="O59" s="245">
        <f>O20-13</f>
        <v>41878</v>
      </c>
      <c r="P59" s="222">
        <f>P$20-6</f>
        <v>41920</v>
      </c>
      <c r="Q59" s="222">
        <f>Q$20-2</f>
        <v>41912</v>
      </c>
      <c r="R59" s="222">
        <f>R$20-2</f>
        <v>41924</v>
      </c>
      <c r="S59" s="222">
        <f>S$20-6</f>
        <v>41912</v>
      </c>
      <c r="T59" s="222">
        <f>T$20-7</f>
        <v>41912</v>
      </c>
      <c r="U59" s="245">
        <f>U20-13</f>
        <v>41906</v>
      </c>
      <c r="V59" s="245"/>
      <c r="W59" s="227">
        <f t="shared" si="18"/>
        <v>41913</v>
      </c>
      <c r="X59" s="222">
        <f t="shared" si="18"/>
        <v>41920</v>
      </c>
      <c r="Y59" s="151">
        <f t="shared" si="18"/>
        <v>41921</v>
      </c>
      <c r="Z59" s="222">
        <f t="shared" si="18"/>
        <v>41920</v>
      </c>
      <c r="AA59" s="151">
        <f t="shared" si="18"/>
        <v>41915</v>
      </c>
      <c r="AB59" s="151">
        <f t="shared" si="18"/>
        <v>41922</v>
      </c>
      <c r="AC59" s="245">
        <f>AC20-13</f>
        <v>41913</v>
      </c>
      <c r="AD59" s="245">
        <f>AD20-13</f>
        <v>41920</v>
      </c>
      <c r="AE59" s="245">
        <f>AE20-13</f>
        <v>41920</v>
      </c>
      <c r="AF59" s="81"/>
      <c r="AG59" s="129"/>
      <c r="AH59" s="101"/>
      <c r="AI59" s="108"/>
      <c r="AJ59" s="246">
        <f>AJ20-13</f>
        <v>41905</v>
      </c>
      <c r="AK59" s="246">
        <f>AK20-13</f>
        <v>41906</v>
      </c>
      <c r="AL59" s="246">
        <f>AL20-13</f>
        <v>41906</v>
      </c>
      <c r="AM59" s="246">
        <f>AM20-13</f>
        <v>41906</v>
      </c>
      <c r="AN59" s="246">
        <f>AN20-13</f>
        <v>41906</v>
      </c>
      <c r="AO59" s="246">
        <f>AO20-13</f>
        <v>41906</v>
      </c>
      <c r="AP59" s="245">
        <f>AP20-13</f>
        <v>41906</v>
      </c>
      <c r="AQ59" s="245">
        <f>AQ20-13</f>
        <v>41906</v>
      </c>
      <c r="AR59" s="129"/>
      <c r="AS59" s="129"/>
      <c r="AT59" s="129"/>
      <c r="AU59" s="129"/>
      <c r="AV59" s="129"/>
      <c r="AW59" s="81"/>
      <c r="AX59" s="81"/>
      <c r="AY59" s="73"/>
      <c r="AZ59" s="73"/>
      <c r="BA59" s="73"/>
      <c r="BB59" s="73"/>
      <c r="BC59" s="81"/>
      <c r="BD59" s="81"/>
      <c r="BE59" s="81"/>
      <c r="BF59" s="245"/>
      <c r="BG59" s="245"/>
      <c r="BH59" s="245"/>
      <c r="BI59" s="245"/>
      <c r="BJ59" s="245"/>
      <c r="BK59" s="129"/>
      <c r="BL59" s="81"/>
      <c r="BM59" s="81"/>
      <c r="BN59" s="129"/>
      <c r="BO59" s="129"/>
      <c r="BP59" s="129"/>
      <c r="BQ59" s="81"/>
      <c r="BR59" s="81"/>
      <c r="BS59" s="81"/>
      <c r="BT59" s="81"/>
      <c r="BU59" s="81"/>
      <c r="BV59" s="81"/>
      <c r="BW59" s="129"/>
      <c r="BY59" s="81"/>
      <c r="BZ59" s="81"/>
      <c r="CA59" s="129"/>
      <c r="CB59" s="81"/>
      <c r="CC59" s="81"/>
      <c r="CD59" s="81"/>
      <c r="CE59" s="81"/>
      <c r="CF59" s="81"/>
      <c r="CG59" s="81"/>
      <c r="CH59" s="129"/>
      <c r="CI59" s="81"/>
      <c r="CJ59" s="81"/>
      <c r="CK59" s="81"/>
      <c r="CL59" s="129"/>
      <c r="CM59" s="81"/>
      <c r="CN59" s="129"/>
      <c r="CO59" s="245">
        <f>CO20-13</f>
        <v>41906</v>
      </c>
      <c r="CP59" s="247"/>
      <c r="CY59" s="69"/>
    </row>
    <row r="60" spans="1:103" ht="31.5" x14ac:dyDescent="0.25">
      <c r="A60" s="61">
        <v>1</v>
      </c>
      <c r="B60">
        <v>1</v>
      </c>
      <c r="C60">
        <v>1</v>
      </c>
      <c r="D60">
        <v>1</v>
      </c>
      <c r="G60">
        <v>1</v>
      </c>
      <c r="I60" s="62">
        <v>57</v>
      </c>
      <c r="J60" s="220" t="s">
        <v>380</v>
      </c>
      <c r="K60" s="221">
        <v>1</v>
      </c>
      <c r="L60" s="221">
        <v>1</v>
      </c>
      <c r="M60" s="221"/>
      <c r="N60" s="221"/>
      <c r="O60" s="221"/>
      <c r="P60" s="221"/>
      <c r="Q60" s="221"/>
      <c r="R60" s="221"/>
      <c r="S60" s="224"/>
      <c r="T60" s="224"/>
      <c r="U60" s="221"/>
      <c r="V60" s="221"/>
      <c r="W60" s="223"/>
      <c r="X60" s="224"/>
      <c r="Y60" s="211"/>
      <c r="Z60" s="224"/>
      <c r="AA60" s="211"/>
      <c r="AB60" s="211"/>
      <c r="AC60" s="224"/>
      <c r="AD60" s="224"/>
      <c r="AE60" s="224"/>
      <c r="AF60" s="81"/>
      <c r="AG60" s="129"/>
      <c r="AH60" s="212"/>
      <c r="AI60" s="224"/>
      <c r="AJ60" s="221"/>
      <c r="AK60" s="221"/>
      <c r="AL60" s="221"/>
      <c r="AM60" s="221"/>
      <c r="AN60" s="224"/>
      <c r="AO60" s="224"/>
      <c r="AP60" s="221"/>
      <c r="AQ60" s="221"/>
      <c r="AR60" s="129"/>
      <c r="AS60" s="129"/>
      <c r="AT60" s="129"/>
      <c r="AU60" s="129"/>
      <c r="AV60" s="129"/>
      <c r="AW60" s="81"/>
      <c r="AX60" s="81"/>
      <c r="AY60" s="73"/>
      <c r="AZ60" s="73"/>
      <c r="BA60" s="73"/>
      <c r="BB60" s="73"/>
      <c r="BC60" s="81"/>
      <c r="BD60" s="81"/>
      <c r="BE60" s="81"/>
      <c r="BF60" s="243"/>
      <c r="BG60" s="243"/>
      <c r="BH60" s="243"/>
      <c r="BI60" s="243"/>
      <c r="BJ60" s="243"/>
      <c r="BK60" s="129"/>
      <c r="BL60" s="81"/>
      <c r="BM60" s="81"/>
      <c r="BN60" s="129"/>
      <c r="BO60" s="129"/>
      <c r="BP60" s="129"/>
      <c r="BQ60" s="81"/>
      <c r="BR60" s="81"/>
      <c r="BS60" s="81"/>
      <c r="BT60" s="81"/>
      <c r="BU60" s="81"/>
      <c r="BV60" s="81"/>
      <c r="BW60" s="129"/>
      <c r="BY60" s="81"/>
      <c r="BZ60" s="81"/>
      <c r="CA60" s="129"/>
      <c r="CB60" s="81"/>
      <c r="CC60" s="81"/>
      <c r="CD60" s="81"/>
      <c r="CE60" s="81"/>
      <c r="CF60" s="81"/>
      <c r="CG60" s="81"/>
      <c r="CH60" s="129"/>
      <c r="CI60" s="81"/>
      <c r="CJ60" s="81"/>
      <c r="CK60" s="81"/>
      <c r="CL60" s="129"/>
      <c r="CM60" s="81"/>
      <c r="CN60" s="129"/>
      <c r="CO60" s="224"/>
      <c r="CP60" s="214"/>
      <c r="CQ60" s="69"/>
      <c r="CR60" s="69"/>
      <c r="CS60" s="69"/>
      <c r="CT60" s="69"/>
      <c r="CU60" s="69"/>
      <c r="CV60" s="69"/>
      <c r="CW60" s="69"/>
      <c r="CX60" s="69"/>
      <c r="CY60" s="69"/>
    </row>
    <row r="61" spans="1:103" ht="47.25" x14ac:dyDescent="0.25">
      <c r="A61" s="61">
        <v>2</v>
      </c>
      <c r="B61">
        <v>1</v>
      </c>
      <c r="C61">
        <v>1</v>
      </c>
      <c r="D61">
        <v>1</v>
      </c>
      <c r="G61">
        <v>1</v>
      </c>
      <c r="I61" s="62">
        <v>58</v>
      </c>
      <c r="J61" s="220" t="s">
        <v>381</v>
      </c>
      <c r="K61" s="248">
        <v>1</v>
      </c>
      <c r="L61" s="248">
        <v>1</v>
      </c>
      <c r="M61" s="248"/>
      <c r="N61" s="248"/>
      <c r="O61" s="216">
        <f>O20-10</f>
        <v>41881</v>
      </c>
      <c r="P61" s="222">
        <f>P$20-6</f>
        <v>41920</v>
      </c>
      <c r="Q61" s="222">
        <f>Q$20-2</f>
        <v>41912</v>
      </c>
      <c r="R61" s="222">
        <f>R$20-2</f>
        <v>41924</v>
      </c>
      <c r="S61" s="222">
        <f>S$20-6</f>
        <v>41912</v>
      </c>
      <c r="T61" s="222">
        <f>T$20-7</f>
        <v>41912</v>
      </c>
      <c r="U61" s="216">
        <f>U20-10</f>
        <v>41909</v>
      </c>
      <c r="V61" s="216"/>
      <c r="W61" s="227">
        <f t="shared" ref="W61:AB61" si="19">W$20-6</f>
        <v>41913</v>
      </c>
      <c r="X61" s="222">
        <f t="shared" si="19"/>
        <v>41920</v>
      </c>
      <c r="Y61" s="151">
        <f t="shared" si="19"/>
        <v>41921</v>
      </c>
      <c r="Z61" s="222">
        <f t="shared" si="19"/>
        <v>41920</v>
      </c>
      <c r="AA61" s="151">
        <f t="shared" si="19"/>
        <v>41915</v>
      </c>
      <c r="AB61" s="151">
        <f t="shared" si="19"/>
        <v>41922</v>
      </c>
      <c r="AC61" s="216">
        <f>AC20-10</f>
        <v>41916</v>
      </c>
      <c r="AD61" s="216">
        <f>AD20-10</f>
        <v>41923</v>
      </c>
      <c r="AE61" s="216">
        <f>AE20-10</f>
        <v>41923</v>
      </c>
      <c r="AF61" s="81"/>
      <c r="AG61" s="129"/>
      <c r="AH61" s="101"/>
      <c r="AI61" s="108"/>
      <c r="AJ61" s="218">
        <f>AJ20-10</f>
        <v>41908</v>
      </c>
      <c r="AK61" s="218">
        <f>AK20-10</f>
        <v>41909</v>
      </c>
      <c r="AL61" s="218">
        <f>AL20-10</f>
        <v>41909</v>
      </c>
      <c r="AM61" s="218">
        <f>AM20-10</f>
        <v>41909</v>
      </c>
      <c r="AN61" s="218">
        <f>AN20-10</f>
        <v>41909</v>
      </c>
      <c r="AO61" s="218">
        <f>AO20-10</f>
        <v>41909</v>
      </c>
      <c r="AP61" s="216">
        <f>AP20-10</f>
        <v>41909</v>
      </c>
      <c r="AQ61" s="216">
        <f>AQ20-10</f>
        <v>41909</v>
      </c>
      <c r="AR61" s="129"/>
      <c r="AS61" s="129"/>
      <c r="AT61" s="129"/>
      <c r="AU61" s="129"/>
      <c r="AV61" s="129"/>
      <c r="AW61" s="81"/>
      <c r="AX61" s="81"/>
      <c r="AY61" s="73"/>
      <c r="AZ61" s="73"/>
      <c r="BA61" s="73"/>
      <c r="BB61" s="73"/>
      <c r="BC61" s="81"/>
      <c r="BD61" s="81"/>
      <c r="BE61" s="81"/>
      <c r="BF61" s="216"/>
      <c r="BG61" s="216"/>
      <c r="BH61" s="216"/>
      <c r="BI61" s="216"/>
      <c r="BJ61" s="216"/>
      <c r="BK61" s="129"/>
      <c r="BL61" s="81"/>
      <c r="BM61" s="81"/>
      <c r="BN61" s="129"/>
      <c r="BO61" s="129"/>
      <c r="BP61" s="129"/>
      <c r="BQ61" s="81"/>
      <c r="BR61" s="81"/>
      <c r="BS61" s="81"/>
      <c r="BT61" s="81"/>
      <c r="BU61" s="81"/>
      <c r="BV61" s="81"/>
      <c r="BW61" s="129"/>
      <c r="BY61" s="81"/>
      <c r="BZ61" s="81"/>
      <c r="CA61" s="129"/>
      <c r="CB61" s="81"/>
      <c r="CC61" s="81"/>
      <c r="CD61" s="81"/>
      <c r="CE61" s="81"/>
      <c r="CF61" s="81"/>
      <c r="CG61" s="81"/>
      <c r="CH61" s="129"/>
      <c r="CI61" s="81"/>
      <c r="CJ61" s="81"/>
      <c r="CK61" s="81"/>
      <c r="CL61" s="129"/>
      <c r="CM61" s="81"/>
      <c r="CN61" s="129"/>
      <c r="CO61" s="216">
        <f>CO20-10</f>
        <v>41909</v>
      </c>
      <c r="CP61" s="219"/>
      <c r="CY61" s="69"/>
    </row>
    <row r="62" spans="1:103" ht="47.25" x14ac:dyDescent="0.25">
      <c r="A62" s="61">
        <v>2</v>
      </c>
      <c r="G62">
        <v>1</v>
      </c>
      <c r="I62" s="62">
        <v>59</v>
      </c>
      <c r="J62" s="225" t="s">
        <v>382</v>
      </c>
      <c r="K62" s="226"/>
      <c r="L62" s="226">
        <v>1</v>
      </c>
      <c r="M62" s="226">
        <v>1</v>
      </c>
      <c r="N62" s="226"/>
      <c r="O62" s="222">
        <f>O25-3</f>
        <v>41911</v>
      </c>
      <c r="P62" s="222">
        <f>P25-3</f>
        <v>41960</v>
      </c>
      <c r="Q62" s="222">
        <f>Q25-14</f>
        <v>41949</v>
      </c>
      <c r="R62" s="222">
        <f>R25-14</f>
        <v>41949</v>
      </c>
      <c r="S62" s="222">
        <f>S25-14</f>
        <v>41947</v>
      </c>
      <c r="T62" s="222">
        <f>T25-14</f>
        <v>41947</v>
      </c>
      <c r="U62" s="222">
        <f>U25-14</f>
        <v>41949</v>
      </c>
      <c r="V62" s="222"/>
      <c r="W62" s="227">
        <f>W25-14</f>
        <v>41968</v>
      </c>
      <c r="X62" s="222">
        <f>X25-14</f>
        <v>41970</v>
      </c>
      <c r="Y62" s="151">
        <f>Y25-14</f>
        <v>41967</v>
      </c>
      <c r="Z62" s="222">
        <f>Z25-14</f>
        <v>41968</v>
      </c>
      <c r="AA62" s="151">
        <f>AA25-14</f>
        <v>41969</v>
      </c>
      <c r="AB62" s="151">
        <f>AB25-14</f>
        <v>41963</v>
      </c>
      <c r="AC62" s="222">
        <f>AC25-14</f>
        <v>41947</v>
      </c>
      <c r="AD62" s="222">
        <f>AD25-14</f>
        <v>41947</v>
      </c>
      <c r="AE62" s="222">
        <f>AE25-14</f>
        <v>41947</v>
      </c>
      <c r="AF62" s="228"/>
      <c r="AG62" s="228"/>
      <c r="AH62" s="229"/>
      <c r="AI62" s="230"/>
      <c r="AJ62" s="231"/>
      <c r="AK62" s="231"/>
      <c r="AL62" s="232"/>
      <c r="AM62" s="231"/>
      <c r="AN62" s="233"/>
      <c r="AO62" s="233"/>
      <c r="AP62" s="234"/>
      <c r="AQ62" s="234"/>
      <c r="AR62" s="229"/>
      <c r="AS62" s="229"/>
      <c r="AT62" s="229"/>
      <c r="AU62" s="228"/>
      <c r="AV62" s="228"/>
      <c r="AW62" s="228"/>
      <c r="AX62" s="228"/>
      <c r="AY62" s="230"/>
      <c r="AZ62" s="230"/>
      <c r="BA62" s="230"/>
      <c r="BB62" s="230"/>
      <c r="BC62" s="229"/>
      <c r="BD62" s="229"/>
      <c r="BE62" s="229"/>
      <c r="BF62" s="234"/>
      <c r="BG62" s="234"/>
      <c r="BH62" s="234"/>
      <c r="BI62" s="234"/>
      <c r="BJ62" s="234"/>
      <c r="BK62" s="235"/>
      <c r="BL62" s="228"/>
      <c r="BM62" s="229"/>
      <c r="BN62" s="229"/>
      <c r="BO62" s="229"/>
      <c r="BP62" s="229"/>
      <c r="BQ62" s="228"/>
      <c r="BR62" s="229"/>
      <c r="BS62" s="229"/>
      <c r="BT62" s="229"/>
      <c r="BU62" s="228"/>
      <c r="BV62" s="229"/>
      <c r="BW62" s="229"/>
      <c r="BY62" s="229"/>
      <c r="BZ62" s="229"/>
      <c r="CA62" s="229"/>
      <c r="CB62" s="229"/>
      <c r="CC62" s="229"/>
      <c r="CD62" s="228"/>
      <c r="CE62" s="228"/>
      <c r="CF62" s="228"/>
      <c r="CG62" s="229"/>
      <c r="CH62" s="229"/>
      <c r="CI62" s="228"/>
      <c r="CJ62" s="229"/>
      <c r="CK62" s="229"/>
      <c r="CL62" s="235"/>
      <c r="CM62" s="229"/>
      <c r="CN62" s="229"/>
      <c r="CO62" s="234"/>
      <c r="CP62" s="234"/>
      <c r="CQ62" s="236"/>
      <c r="CR62" s="236"/>
      <c r="CS62" s="236"/>
      <c r="CT62" s="236"/>
      <c r="CU62" s="236"/>
      <c r="CV62" s="236"/>
      <c r="CW62" s="236"/>
      <c r="CX62" s="236"/>
      <c r="CY62" s="237"/>
    </row>
    <row r="63" spans="1:103" x14ac:dyDescent="0.25">
      <c r="A63" s="61">
        <v>1</v>
      </c>
      <c r="G63">
        <v>1</v>
      </c>
      <c r="I63" s="62">
        <v>60</v>
      </c>
      <c r="J63" s="225" t="s">
        <v>372</v>
      </c>
      <c r="K63" s="226">
        <v>1</v>
      </c>
      <c r="L63" s="226"/>
      <c r="M63" s="226">
        <v>1</v>
      </c>
      <c r="N63" s="226"/>
      <c r="O63" s="73" t="s">
        <v>373</v>
      </c>
      <c r="P63" s="73" t="s">
        <v>373</v>
      </c>
      <c r="Q63" s="73" t="s">
        <v>374</v>
      </c>
      <c r="R63" s="73" t="s">
        <v>374</v>
      </c>
      <c r="S63" s="73" t="s">
        <v>374</v>
      </c>
      <c r="T63" s="73" t="s">
        <v>374</v>
      </c>
      <c r="U63" s="73" t="s">
        <v>374</v>
      </c>
      <c r="V63" s="73"/>
      <c r="W63" s="238" t="s">
        <v>374</v>
      </c>
      <c r="X63" s="73" t="s">
        <v>374</v>
      </c>
      <c r="Y63" s="75" t="s">
        <v>374</v>
      </c>
      <c r="Z63" s="73" t="s">
        <v>374</v>
      </c>
      <c r="AA63" s="75" t="s">
        <v>374</v>
      </c>
      <c r="AB63" s="75" t="s">
        <v>374</v>
      </c>
      <c r="AC63" s="73" t="s">
        <v>374</v>
      </c>
      <c r="AD63" s="73" t="s">
        <v>374</v>
      </c>
      <c r="AE63" s="73" t="s">
        <v>374</v>
      </c>
      <c r="AF63" s="228"/>
      <c r="AG63" s="81"/>
      <c r="AH63" s="84"/>
      <c r="AI63" s="72"/>
      <c r="AJ63" s="102"/>
      <c r="AK63" s="102"/>
      <c r="AL63" s="239"/>
      <c r="AM63" s="102"/>
      <c r="AN63" s="80"/>
      <c r="AO63" s="80"/>
      <c r="AP63" s="83"/>
      <c r="AQ63" s="83"/>
      <c r="AR63" s="84"/>
      <c r="AS63" s="84"/>
      <c r="AT63" s="84"/>
      <c r="AU63" s="81"/>
      <c r="AV63" s="81"/>
      <c r="AW63" s="81"/>
      <c r="AX63" s="81"/>
      <c r="AY63" s="72"/>
      <c r="AZ63" s="72"/>
      <c r="BA63" s="72"/>
      <c r="BB63" s="72"/>
      <c r="BC63" s="84"/>
      <c r="BD63" s="84"/>
      <c r="BE63" s="84"/>
      <c r="BF63" s="83"/>
      <c r="BG63" s="83"/>
      <c r="BH63" s="83"/>
      <c r="BI63" s="83"/>
      <c r="BJ63" s="83"/>
      <c r="BK63" s="240"/>
      <c r="BL63" s="81"/>
      <c r="BM63" s="84"/>
      <c r="BN63" s="84"/>
      <c r="BO63" s="84"/>
      <c r="BP63" s="84"/>
      <c r="BQ63" s="228"/>
      <c r="BR63" s="229"/>
      <c r="BS63" s="229"/>
      <c r="BT63" s="229"/>
      <c r="BU63" s="228"/>
      <c r="BV63" s="229"/>
      <c r="BW63" s="229"/>
      <c r="BY63" s="229"/>
      <c r="BZ63" s="229"/>
      <c r="CA63" s="229"/>
      <c r="CB63" s="229"/>
      <c r="CC63" s="229"/>
      <c r="CD63" s="228"/>
      <c r="CE63" s="228"/>
      <c r="CF63" s="228"/>
      <c r="CG63" s="229"/>
      <c r="CH63" s="229"/>
      <c r="CI63" s="228"/>
      <c r="CJ63" s="229"/>
      <c r="CK63" s="229"/>
      <c r="CL63" s="235"/>
      <c r="CM63" s="229"/>
      <c r="CN63" s="229"/>
      <c r="CO63" s="83"/>
      <c r="CP63" s="83"/>
      <c r="CQ63" s="236"/>
      <c r="CR63" s="236"/>
      <c r="CS63" s="236"/>
      <c r="CT63" s="236"/>
      <c r="CU63" s="236"/>
      <c r="CV63" s="236"/>
      <c r="CW63" s="236"/>
      <c r="CX63" s="236"/>
      <c r="CY63" s="237"/>
    </row>
    <row r="64" spans="1:103" ht="31.5" x14ac:dyDescent="0.25">
      <c r="A64" s="61">
        <v>2</v>
      </c>
      <c r="B64">
        <v>1</v>
      </c>
      <c r="C64">
        <v>1</v>
      </c>
      <c r="D64">
        <v>1</v>
      </c>
      <c r="G64">
        <v>1</v>
      </c>
      <c r="I64" s="62">
        <v>61</v>
      </c>
      <c r="J64" s="225" t="s">
        <v>383</v>
      </c>
      <c r="K64" s="226">
        <v>1</v>
      </c>
      <c r="L64" s="226">
        <v>1</v>
      </c>
      <c r="M64" s="226"/>
      <c r="N64" s="226"/>
      <c r="O64" s="143">
        <f>O25-1</f>
        <v>41913</v>
      </c>
      <c r="P64" s="249">
        <f>P25-7</f>
        <v>41956</v>
      </c>
      <c r="Q64" s="249">
        <f>Q25-7</f>
        <v>41956</v>
      </c>
      <c r="R64" s="249">
        <f>R25-7</f>
        <v>41956</v>
      </c>
      <c r="S64" s="249">
        <f>S25-7</f>
        <v>41954</v>
      </c>
      <c r="T64" s="249">
        <f>T25-7</f>
        <v>41954</v>
      </c>
      <c r="U64" s="249">
        <f>U25-7</f>
        <v>41956</v>
      </c>
      <c r="V64" s="249"/>
      <c r="W64" s="250">
        <f>W25-7</f>
        <v>41975</v>
      </c>
      <c r="X64" s="249">
        <f>X25-7</f>
        <v>41977</v>
      </c>
      <c r="Y64" s="251">
        <f>Y25-7</f>
        <v>41974</v>
      </c>
      <c r="Z64" s="249">
        <f>Z25-7</f>
        <v>41975</v>
      </c>
      <c r="AA64" s="251">
        <f>AA25-7</f>
        <v>41976</v>
      </c>
      <c r="AB64" s="251">
        <f>AB25-7</f>
        <v>41970</v>
      </c>
      <c r="AC64" s="249">
        <f>AC25-7</f>
        <v>41954</v>
      </c>
      <c r="AD64" s="249">
        <f>AD25-7</f>
        <v>41954</v>
      </c>
      <c r="AE64" s="249">
        <f>AE25-7</f>
        <v>41954</v>
      </c>
      <c r="AF64" s="228"/>
      <c r="AG64" s="81"/>
      <c r="AH64" s="84"/>
      <c r="AI64" s="72"/>
      <c r="AJ64" s="102"/>
      <c r="AK64" s="102"/>
      <c r="AL64" s="239"/>
      <c r="AM64" s="102"/>
      <c r="AN64" s="80"/>
      <c r="AO64" s="80"/>
      <c r="AP64" s="83"/>
      <c r="AQ64" s="83"/>
      <c r="AR64" s="84"/>
      <c r="AS64" s="84"/>
      <c r="AT64" s="84"/>
      <c r="AU64" s="81"/>
      <c r="AV64" s="81"/>
      <c r="AW64" s="81"/>
      <c r="AX64" s="81"/>
      <c r="AY64" s="72"/>
      <c r="AZ64" s="72"/>
      <c r="BA64" s="72"/>
      <c r="BB64" s="72"/>
      <c r="BC64" s="84"/>
      <c r="BD64" s="84"/>
      <c r="BE64" s="84"/>
      <c r="BF64" s="83"/>
      <c r="BG64" s="83"/>
      <c r="BH64" s="83"/>
      <c r="BI64" s="83"/>
      <c r="BJ64" s="83"/>
      <c r="BK64" s="240"/>
      <c r="BL64" s="81"/>
      <c r="BM64" s="84"/>
      <c r="BN64" s="84"/>
      <c r="BO64" s="84"/>
      <c r="BP64" s="84"/>
      <c r="BQ64" s="228"/>
      <c r="BR64" s="229"/>
      <c r="BS64" s="229"/>
      <c r="BT64" s="229"/>
      <c r="BU64" s="228"/>
      <c r="BV64" s="229"/>
      <c r="BW64" s="229"/>
      <c r="BY64" s="229"/>
      <c r="BZ64" s="229"/>
      <c r="CA64" s="229"/>
      <c r="CB64" s="229"/>
      <c r="CC64" s="229"/>
      <c r="CD64" s="228"/>
      <c r="CE64" s="228"/>
      <c r="CF64" s="228"/>
      <c r="CG64" s="229"/>
      <c r="CH64" s="229"/>
      <c r="CI64" s="228"/>
      <c r="CJ64" s="229"/>
      <c r="CK64" s="229"/>
      <c r="CL64" s="235"/>
      <c r="CM64" s="229"/>
      <c r="CN64" s="229"/>
      <c r="CO64" s="83"/>
      <c r="CP64" s="83"/>
      <c r="CQ64" s="236"/>
      <c r="CR64" s="236"/>
      <c r="CS64" s="236"/>
      <c r="CT64" s="236"/>
      <c r="CU64" s="236"/>
      <c r="CV64" s="236"/>
      <c r="CW64" s="236"/>
      <c r="CX64" s="236"/>
      <c r="CY64" s="237"/>
    </row>
    <row r="65" spans="1:103" x14ac:dyDescent="0.25">
      <c r="A65" s="61">
        <v>6</v>
      </c>
      <c r="B65">
        <v>1</v>
      </c>
      <c r="C65">
        <v>1</v>
      </c>
      <c r="D65">
        <v>1</v>
      </c>
      <c r="G65">
        <v>1</v>
      </c>
      <c r="I65" s="62">
        <v>62</v>
      </c>
      <c r="J65" s="225" t="s">
        <v>384</v>
      </c>
      <c r="K65" s="226">
        <v>1</v>
      </c>
      <c r="L65" s="226">
        <v>1</v>
      </c>
      <c r="M65" s="226"/>
      <c r="N65" s="226"/>
      <c r="O65" s="143">
        <f>O25-1</f>
        <v>41913</v>
      </c>
      <c r="P65" s="249">
        <f>P25-5</f>
        <v>41958</v>
      </c>
      <c r="Q65" s="249">
        <f>Q25-6</f>
        <v>41957</v>
      </c>
      <c r="R65" s="249">
        <f>R25-6</f>
        <v>41957</v>
      </c>
      <c r="S65" s="249">
        <f>S25-6</f>
        <v>41955</v>
      </c>
      <c r="T65" s="249">
        <f>T25-6</f>
        <v>41955</v>
      </c>
      <c r="U65" s="249">
        <f>U25-6</f>
        <v>41957</v>
      </c>
      <c r="V65" s="249"/>
      <c r="W65" s="250">
        <f>W25-6</f>
        <v>41976</v>
      </c>
      <c r="X65" s="249">
        <f>X25-6</f>
        <v>41978</v>
      </c>
      <c r="Y65" s="251">
        <f>Y25-6</f>
        <v>41975</v>
      </c>
      <c r="Z65" s="249">
        <f>Z25-6</f>
        <v>41976</v>
      </c>
      <c r="AA65" s="251">
        <f>AA25-6</f>
        <v>41977</v>
      </c>
      <c r="AB65" s="251">
        <f>AB25-6</f>
        <v>41971</v>
      </c>
      <c r="AC65" s="249">
        <f>AC25-9</f>
        <v>41952</v>
      </c>
      <c r="AD65" s="249">
        <f>AD25-6</f>
        <v>41955</v>
      </c>
      <c r="AE65" s="249">
        <f>AE25-6</f>
        <v>41955</v>
      </c>
      <c r="AF65" s="228"/>
      <c r="AG65" s="81"/>
      <c r="AH65" s="84"/>
      <c r="AI65" s="72"/>
      <c r="AJ65" s="102"/>
      <c r="AK65" s="102"/>
      <c r="AL65" s="239"/>
      <c r="AM65" s="102"/>
      <c r="AN65" s="80"/>
      <c r="AO65" s="80"/>
      <c r="AP65" s="83"/>
      <c r="AQ65" s="83"/>
      <c r="AR65" s="84"/>
      <c r="AS65" s="84"/>
      <c r="AT65" s="84"/>
      <c r="AU65" s="81"/>
      <c r="AV65" s="81"/>
      <c r="AW65" s="81"/>
      <c r="AX65" s="81"/>
      <c r="AY65" s="72"/>
      <c r="AZ65" s="72"/>
      <c r="BA65" s="72"/>
      <c r="BB65" s="72"/>
      <c r="BC65" s="84"/>
      <c r="BD65" s="84"/>
      <c r="BE65" s="84"/>
      <c r="BF65" s="83"/>
      <c r="BG65" s="83"/>
      <c r="BH65" s="83"/>
      <c r="BI65" s="83"/>
      <c r="BJ65" s="83"/>
      <c r="BK65" s="240"/>
      <c r="BL65" s="81"/>
      <c r="BM65" s="84"/>
      <c r="BN65" s="84"/>
      <c r="BO65" s="84"/>
      <c r="BP65" s="84"/>
      <c r="BQ65" s="228"/>
      <c r="BR65" s="229"/>
      <c r="BS65" s="229"/>
      <c r="BT65" s="229"/>
      <c r="BU65" s="228"/>
      <c r="BV65" s="229"/>
      <c r="BW65" s="229"/>
      <c r="BY65" s="229"/>
      <c r="BZ65" s="229"/>
      <c r="CA65" s="229"/>
      <c r="CB65" s="229"/>
      <c r="CC65" s="229"/>
      <c r="CD65" s="228"/>
      <c r="CE65" s="228"/>
      <c r="CF65" s="228"/>
      <c r="CG65" s="229"/>
      <c r="CH65" s="229"/>
      <c r="CI65" s="228"/>
      <c r="CJ65" s="229"/>
      <c r="CK65" s="229"/>
      <c r="CL65" s="235"/>
      <c r="CM65" s="229"/>
      <c r="CN65" s="229"/>
      <c r="CO65" s="83"/>
      <c r="CP65" s="83"/>
      <c r="CQ65" s="236"/>
      <c r="CR65" s="236"/>
      <c r="CS65" s="236"/>
      <c r="CT65" s="236"/>
      <c r="CU65" s="236"/>
      <c r="CV65" s="236"/>
      <c r="CW65" s="236"/>
      <c r="CX65" s="236"/>
      <c r="CY65" s="237"/>
    </row>
    <row r="66" spans="1:103" x14ac:dyDescent="0.25">
      <c r="A66" s="61">
        <v>2</v>
      </c>
      <c r="B66">
        <v>1</v>
      </c>
      <c r="C66">
        <v>1</v>
      </c>
      <c r="D66">
        <v>1</v>
      </c>
      <c r="F66">
        <v>1</v>
      </c>
      <c r="G66">
        <v>1</v>
      </c>
      <c r="I66" s="62">
        <v>63</v>
      </c>
      <c r="J66" s="252" t="s">
        <v>385</v>
      </c>
      <c r="K66" s="253"/>
      <c r="L66" s="253">
        <v>1</v>
      </c>
      <c r="M66" s="253"/>
      <c r="N66" s="253">
        <v>1</v>
      </c>
      <c r="O66" s="143"/>
      <c r="P66" s="249"/>
      <c r="Q66" s="249"/>
      <c r="R66" s="249"/>
      <c r="S66" s="249"/>
      <c r="T66" s="249"/>
      <c r="U66" s="249"/>
      <c r="V66" s="254"/>
      <c r="W66" s="255"/>
      <c r="X66" s="256"/>
      <c r="Y66" s="257"/>
      <c r="Z66" s="256"/>
      <c r="AA66" s="257"/>
      <c r="AB66" s="257"/>
      <c r="AC66" s="249"/>
      <c r="AD66" s="249"/>
      <c r="AE66" s="249"/>
      <c r="AF66" s="228"/>
      <c r="AG66" s="81"/>
      <c r="AH66" s="84"/>
      <c r="AI66" s="72"/>
      <c r="AJ66" s="102"/>
      <c r="AK66" s="102"/>
      <c r="AL66" s="239"/>
      <c r="AM66" s="102"/>
      <c r="AN66" s="80"/>
      <c r="AO66" s="80"/>
      <c r="AP66" s="83"/>
      <c r="AQ66" s="83"/>
      <c r="AR66" s="84"/>
      <c r="AS66" s="84"/>
      <c r="AT66" s="84"/>
      <c r="AU66" s="81"/>
      <c r="AV66" s="81"/>
      <c r="AW66" s="81"/>
      <c r="AX66" s="81"/>
      <c r="AY66" s="72"/>
      <c r="AZ66" s="72"/>
      <c r="BA66" s="72"/>
      <c r="BB66" s="72"/>
      <c r="BC66" s="84"/>
      <c r="BD66" s="84"/>
      <c r="BE66" s="84"/>
      <c r="BF66" s="83"/>
      <c r="BG66" s="83"/>
      <c r="BH66" s="83"/>
      <c r="BI66" s="83"/>
      <c r="BJ66" s="83"/>
      <c r="BK66" s="240"/>
      <c r="BL66" s="81"/>
      <c r="BM66" s="84"/>
      <c r="BN66" s="84"/>
      <c r="BO66" s="84"/>
      <c r="BP66" s="84"/>
      <c r="BQ66" s="228"/>
      <c r="BR66" s="229"/>
      <c r="BS66" s="229"/>
      <c r="BT66" s="229"/>
      <c r="BU66" s="228"/>
      <c r="BV66" s="229"/>
      <c r="BW66" s="229"/>
      <c r="BY66" s="229"/>
      <c r="BZ66" s="229"/>
      <c r="CA66" s="229"/>
      <c r="CB66" s="229"/>
      <c r="CC66" s="229"/>
      <c r="CD66" s="228"/>
      <c r="CE66" s="228"/>
      <c r="CF66" s="228"/>
      <c r="CG66" s="229"/>
      <c r="CH66" s="229"/>
      <c r="CI66" s="228"/>
      <c r="CJ66" s="229"/>
      <c r="CK66" s="229"/>
      <c r="CL66" s="235"/>
      <c r="CM66" s="229"/>
      <c r="CN66" s="229"/>
      <c r="CO66" s="83"/>
      <c r="CP66" s="83"/>
      <c r="CQ66" s="236"/>
      <c r="CR66" s="236"/>
      <c r="CS66" s="236"/>
      <c r="CT66" s="236"/>
      <c r="CU66" s="236"/>
      <c r="CV66" s="236"/>
      <c r="CW66" s="236"/>
      <c r="CX66" s="236"/>
      <c r="CY66" s="237"/>
    </row>
    <row r="67" spans="1:103" x14ac:dyDescent="0.25">
      <c r="A67" s="61">
        <v>1</v>
      </c>
      <c r="F67">
        <v>1</v>
      </c>
      <c r="I67" s="62">
        <v>64</v>
      </c>
      <c r="J67" s="252" t="s">
        <v>386</v>
      </c>
      <c r="K67" s="253"/>
      <c r="L67" s="253"/>
      <c r="M67" s="253"/>
      <c r="N67" s="253">
        <v>1</v>
      </c>
      <c r="O67" s="143"/>
      <c r="P67" s="249"/>
      <c r="Q67" s="249"/>
      <c r="R67" s="249"/>
      <c r="S67" s="249"/>
      <c r="T67" s="249"/>
      <c r="U67" s="249"/>
      <c r="V67" s="254"/>
      <c r="W67" s="255"/>
      <c r="X67" s="256"/>
      <c r="Y67" s="257"/>
      <c r="Z67" s="256"/>
      <c r="AA67" s="257"/>
      <c r="AB67" s="257"/>
      <c r="AC67" s="249"/>
      <c r="AD67" s="249"/>
      <c r="AE67" s="249"/>
      <c r="AF67" s="228"/>
      <c r="AG67" s="81"/>
      <c r="AH67" s="84"/>
      <c r="AI67" s="72"/>
      <c r="AJ67" s="102"/>
      <c r="AK67" s="102"/>
      <c r="AL67" s="239"/>
      <c r="AM67" s="102"/>
      <c r="AN67" s="80"/>
      <c r="AO67" s="80"/>
      <c r="AP67" s="83"/>
      <c r="AQ67" s="83"/>
      <c r="AR67" s="84"/>
      <c r="AS67" s="84"/>
      <c r="AT67" s="84"/>
      <c r="AU67" s="81"/>
      <c r="AV67" s="81"/>
      <c r="AW67" s="81"/>
      <c r="AX67" s="81"/>
      <c r="AY67" s="72"/>
      <c r="AZ67" s="72"/>
      <c r="BA67" s="72"/>
      <c r="BB67" s="72"/>
      <c r="BC67" s="84"/>
      <c r="BD67" s="84"/>
      <c r="BE67" s="84"/>
      <c r="BF67" s="83"/>
      <c r="BG67" s="83"/>
      <c r="BH67" s="83"/>
      <c r="BI67" s="83"/>
      <c r="BJ67" s="83"/>
      <c r="BK67" s="240"/>
      <c r="BL67" s="81"/>
      <c r="BM67" s="84"/>
      <c r="BN67" s="84"/>
      <c r="BO67" s="84"/>
      <c r="BP67" s="84"/>
      <c r="BQ67" s="228"/>
      <c r="BR67" s="229"/>
      <c r="BS67" s="229"/>
      <c r="BT67" s="229"/>
      <c r="BU67" s="228"/>
      <c r="BV67" s="229"/>
      <c r="BW67" s="229"/>
      <c r="BY67" s="229"/>
      <c r="BZ67" s="229"/>
      <c r="CA67" s="229"/>
      <c r="CB67" s="229"/>
      <c r="CC67" s="229"/>
      <c r="CD67" s="228"/>
      <c r="CE67" s="228"/>
      <c r="CF67" s="228"/>
      <c r="CG67" s="229"/>
      <c r="CH67" s="229"/>
      <c r="CI67" s="228"/>
      <c r="CJ67" s="229"/>
      <c r="CK67" s="229"/>
      <c r="CL67" s="235"/>
      <c r="CM67" s="229"/>
      <c r="CN67" s="229"/>
      <c r="CO67" s="83"/>
      <c r="CP67" s="83"/>
      <c r="CQ67" s="236"/>
      <c r="CR67" s="236"/>
      <c r="CS67" s="236"/>
      <c r="CT67" s="236"/>
      <c r="CU67" s="236"/>
      <c r="CV67" s="236"/>
      <c r="CW67" s="236"/>
      <c r="CX67" s="236"/>
      <c r="CY67" s="237"/>
    </row>
    <row r="68" spans="1:103" ht="31.5" x14ac:dyDescent="0.25">
      <c r="A68" s="61">
        <v>1</v>
      </c>
      <c r="F68">
        <v>1</v>
      </c>
      <c r="I68" s="62">
        <v>65</v>
      </c>
      <c r="J68" s="252" t="s">
        <v>387</v>
      </c>
      <c r="K68" s="253"/>
      <c r="L68" s="253"/>
      <c r="M68" s="253">
        <v>1</v>
      </c>
      <c r="N68" s="253">
        <v>1</v>
      </c>
      <c r="O68" s="143"/>
      <c r="P68" s="249"/>
      <c r="Q68" s="249"/>
      <c r="R68" s="249"/>
      <c r="S68" s="249"/>
      <c r="T68" s="249"/>
      <c r="U68" s="249"/>
      <c r="V68" s="254"/>
      <c r="W68" s="255"/>
      <c r="X68" s="256"/>
      <c r="Y68" s="257"/>
      <c r="Z68" s="256"/>
      <c r="AA68" s="257"/>
      <c r="AB68" s="257"/>
      <c r="AC68" s="249"/>
      <c r="AD68" s="249"/>
      <c r="AE68" s="249"/>
      <c r="AF68" s="228"/>
      <c r="AG68" s="81"/>
      <c r="AH68" s="84"/>
      <c r="AI68" s="72"/>
      <c r="AJ68" s="102"/>
      <c r="AK68" s="102"/>
      <c r="AL68" s="239"/>
      <c r="AM68" s="102"/>
      <c r="AN68" s="80"/>
      <c r="AO68" s="80"/>
      <c r="AP68" s="83"/>
      <c r="AQ68" s="83"/>
      <c r="AR68" s="84"/>
      <c r="AS68" s="84"/>
      <c r="AT68" s="84"/>
      <c r="AU68" s="81"/>
      <c r="AV68" s="81"/>
      <c r="AW68" s="81"/>
      <c r="AX68" s="81"/>
      <c r="AY68" s="72"/>
      <c r="AZ68" s="72"/>
      <c r="BA68" s="72"/>
      <c r="BB68" s="72"/>
      <c r="BC68" s="84"/>
      <c r="BD68" s="84"/>
      <c r="BE68" s="84"/>
      <c r="BF68" s="83"/>
      <c r="BG68" s="83"/>
      <c r="BH68" s="83"/>
      <c r="BI68" s="83"/>
      <c r="BJ68" s="83"/>
      <c r="BK68" s="240"/>
      <c r="BL68" s="81"/>
      <c r="BM68" s="84"/>
      <c r="BN68" s="84"/>
      <c r="BO68" s="84"/>
      <c r="BP68" s="84"/>
      <c r="BQ68" s="228"/>
      <c r="BR68" s="229"/>
      <c r="BS68" s="229"/>
      <c r="BT68" s="229"/>
      <c r="BU68" s="228"/>
      <c r="BV68" s="229"/>
      <c r="BW68" s="229"/>
      <c r="BY68" s="229"/>
      <c r="BZ68" s="229"/>
      <c r="CA68" s="229"/>
      <c r="CB68" s="229"/>
      <c r="CC68" s="229"/>
      <c r="CD68" s="228"/>
      <c r="CE68" s="228"/>
      <c r="CF68" s="228"/>
      <c r="CG68" s="229"/>
      <c r="CH68" s="229"/>
      <c r="CI68" s="228"/>
      <c r="CJ68" s="229"/>
      <c r="CK68" s="229"/>
      <c r="CL68" s="235"/>
      <c r="CM68" s="229"/>
      <c r="CN68" s="229"/>
      <c r="CO68" s="83"/>
      <c r="CP68" s="83"/>
      <c r="CQ68" s="236"/>
      <c r="CR68" s="236"/>
      <c r="CS68" s="236"/>
      <c r="CT68" s="236"/>
      <c r="CU68" s="236"/>
      <c r="CV68" s="236"/>
      <c r="CW68" s="236"/>
      <c r="CX68" s="236"/>
      <c r="CY68" s="237"/>
    </row>
    <row r="69" spans="1:103" x14ac:dyDescent="0.25">
      <c r="A69" s="61">
        <v>1</v>
      </c>
      <c r="F69">
        <v>1</v>
      </c>
      <c r="I69" s="62">
        <v>66</v>
      </c>
      <c r="J69" s="258" t="s">
        <v>388</v>
      </c>
      <c r="K69" s="259"/>
      <c r="L69" s="259"/>
      <c r="M69" s="259">
        <v>1</v>
      </c>
      <c r="N69" s="259">
        <v>1</v>
      </c>
      <c r="O69" s="143"/>
      <c r="P69" s="249"/>
      <c r="Q69" s="249"/>
      <c r="R69" s="249"/>
      <c r="S69" s="249"/>
      <c r="T69" s="249"/>
      <c r="U69" s="249"/>
      <c r="V69" s="254"/>
      <c r="W69" s="255"/>
      <c r="X69" s="256"/>
      <c r="Y69" s="257"/>
      <c r="Z69" s="256"/>
      <c r="AA69" s="257"/>
      <c r="AB69" s="257"/>
      <c r="AC69" s="249"/>
      <c r="AD69" s="249"/>
      <c r="AE69" s="249"/>
      <c r="AF69" s="228"/>
      <c r="AG69" s="81"/>
      <c r="AH69" s="84"/>
      <c r="AI69" s="72"/>
      <c r="AJ69" s="102"/>
      <c r="AK69" s="102"/>
      <c r="AL69" s="239"/>
      <c r="AM69" s="102"/>
      <c r="AN69" s="80"/>
      <c r="AO69" s="80"/>
      <c r="AP69" s="83"/>
      <c r="AQ69" s="83"/>
      <c r="AR69" s="84"/>
      <c r="AS69" s="84"/>
      <c r="AT69" s="84"/>
      <c r="AU69" s="81"/>
      <c r="AV69" s="81"/>
      <c r="AW69" s="81"/>
      <c r="AX69" s="81"/>
      <c r="AY69" s="72"/>
      <c r="AZ69" s="72"/>
      <c r="BA69" s="72"/>
      <c r="BB69" s="72"/>
      <c r="BC69" s="84"/>
      <c r="BD69" s="84"/>
      <c r="BE69" s="84"/>
      <c r="BF69" s="83"/>
      <c r="BG69" s="83"/>
      <c r="BH69" s="83"/>
      <c r="BI69" s="83"/>
      <c r="BJ69" s="83"/>
      <c r="BK69" s="240"/>
      <c r="BL69" s="81"/>
      <c r="BM69" s="84"/>
      <c r="BN69" s="84"/>
      <c r="BO69" s="84"/>
      <c r="BP69" s="84"/>
      <c r="BQ69" s="228"/>
      <c r="BR69" s="229"/>
      <c r="BS69" s="229"/>
      <c r="BT69" s="229"/>
      <c r="BU69" s="228"/>
      <c r="BV69" s="229"/>
      <c r="BW69" s="229"/>
      <c r="BY69" s="229"/>
      <c r="BZ69" s="229"/>
      <c r="CA69" s="229"/>
      <c r="CB69" s="229"/>
      <c r="CC69" s="229"/>
      <c r="CD69" s="228"/>
      <c r="CE69" s="228"/>
      <c r="CF69" s="228"/>
      <c r="CG69" s="229"/>
      <c r="CH69" s="229"/>
      <c r="CI69" s="228"/>
      <c r="CJ69" s="229"/>
      <c r="CK69" s="229"/>
      <c r="CL69" s="235"/>
      <c r="CM69" s="229"/>
      <c r="CN69" s="229"/>
      <c r="CO69" s="83"/>
      <c r="CP69" s="83"/>
      <c r="CQ69" s="236"/>
      <c r="CR69" s="236"/>
      <c r="CS69" s="236"/>
      <c r="CT69" s="236"/>
      <c r="CU69" s="236"/>
      <c r="CV69" s="236"/>
      <c r="CW69" s="236"/>
      <c r="CX69" s="236"/>
      <c r="CY69" s="237"/>
    </row>
    <row r="70" spans="1:103" x14ac:dyDescent="0.25">
      <c r="A70" s="61">
        <v>2</v>
      </c>
      <c r="F70">
        <v>1</v>
      </c>
      <c r="G70">
        <v>1</v>
      </c>
      <c r="H70">
        <v>1</v>
      </c>
      <c r="I70" s="62">
        <v>67</v>
      </c>
      <c r="J70" s="258" t="s">
        <v>389</v>
      </c>
      <c r="K70" s="259"/>
      <c r="L70" s="259"/>
      <c r="M70" s="259">
        <v>1</v>
      </c>
      <c r="N70" s="259">
        <v>1</v>
      </c>
      <c r="O70" s="143"/>
      <c r="P70" s="249"/>
      <c r="Q70" s="249"/>
      <c r="R70" s="249"/>
      <c r="S70" s="249"/>
      <c r="T70" s="249"/>
      <c r="U70" s="249"/>
      <c r="V70" s="254"/>
      <c r="W70" s="255"/>
      <c r="X70" s="256"/>
      <c r="Y70" s="257"/>
      <c r="Z70" s="256"/>
      <c r="AA70" s="257"/>
      <c r="AB70" s="257"/>
      <c r="AC70" s="249"/>
      <c r="AD70" s="249"/>
      <c r="AE70" s="249"/>
      <c r="AF70" s="228"/>
      <c r="AG70" s="81"/>
      <c r="AH70" s="84"/>
      <c r="AI70" s="72"/>
      <c r="AJ70" s="102"/>
      <c r="AK70" s="102"/>
      <c r="AL70" s="239"/>
      <c r="AM70" s="102"/>
      <c r="AN70" s="80"/>
      <c r="AO70" s="80"/>
      <c r="AP70" s="83"/>
      <c r="AQ70" s="83"/>
      <c r="AR70" s="84"/>
      <c r="AS70" s="84"/>
      <c r="AT70" s="84"/>
      <c r="AU70" s="81"/>
      <c r="AV70" s="81"/>
      <c r="AW70" s="81"/>
      <c r="AX70" s="81"/>
      <c r="AY70" s="72"/>
      <c r="AZ70" s="72"/>
      <c r="BA70" s="72"/>
      <c r="BB70" s="72"/>
      <c r="BC70" s="84"/>
      <c r="BD70" s="84"/>
      <c r="BE70" s="84"/>
      <c r="BF70" s="83"/>
      <c r="BG70" s="83"/>
      <c r="BH70" s="83"/>
      <c r="BI70" s="83"/>
      <c r="BJ70" s="83"/>
      <c r="BK70" s="240"/>
      <c r="BL70" s="81"/>
      <c r="BM70" s="84"/>
      <c r="BN70" s="84"/>
      <c r="BO70" s="84"/>
      <c r="BP70" s="84"/>
      <c r="BQ70" s="228"/>
      <c r="BR70" s="229"/>
      <c r="BS70" s="229"/>
      <c r="BT70" s="229"/>
      <c r="BU70" s="228"/>
      <c r="BV70" s="229"/>
      <c r="BW70" s="229"/>
      <c r="BY70" s="229"/>
      <c r="BZ70" s="229"/>
      <c r="CA70" s="229"/>
      <c r="CB70" s="229"/>
      <c r="CC70" s="229"/>
      <c r="CD70" s="228"/>
      <c r="CE70" s="228"/>
      <c r="CF70" s="228"/>
      <c r="CG70" s="229"/>
      <c r="CH70" s="229"/>
      <c r="CI70" s="228"/>
      <c r="CJ70" s="229"/>
      <c r="CK70" s="229"/>
      <c r="CL70" s="235"/>
      <c r="CM70" s="229"/>
      <c r="CN70" s="229"/>
      <c r="CO70" s="83"/>
      <c r="CP70" s="83"/>
      <c r="CQ70" s="236"/>
      <c r="CR70" s="236"/>
      <c r="CS70" s="236"/>
      <c r="CT70" s="236"/>
      <c r="CU70" s="236"/>
      <c r="CV70" s="236"/>
      <c r="CW70" s="236"/>
      <c r="CX70" s="236"/>
      <c r="CY70" s="237"/>
    </row>
    <row r="71" spans="1:103" ht="31.5" x14ac:dyDescent="0.25">
      <c r="A71" s="61">
        <v>1</v>
      </c>
      <c r="F71">
        <v>1</v>
      </c>
      <c r="G71">
        <v>1</v>
      </c>
      <c r="H71">
        <v>1</v>
      </c>
      <c r="I71" s="62">
        <v>68</v>
      </c>
      <c r="J71" s="258" t="s">
        <v>390</v>
      </c>
      <c r="K71" s="259"/>
      <c r="L71" s="259"/>
      <c r="M71" s="259">
        <v>1</v>
      </c>
      <c r="N71" s="259">
        <v>1</v>
      </c>
      <c r="O71" s="143"/>
      <c r="P71" s="249"/>
      <c r="Q71" s="249"/>
      <c r="R71" s="249"/>
      <c r="S71" s="249"/>
      <c r="T71" s="249"/>
      <c r="U71" s="249"/>
      <c r="V71" s="254"/>
      <c r="W71" s="255"/>
      <c r="X71" s="256"/>
      <c r="Y71" s="257"/>
      <c r="Z71" s="256"/>
      <c r="AA71" s="257"/>
      <c r="AB71" s="257"/>
      <c r="AC71" s="249"/>
      <c r="AD71" s="249"/>
      <c r="AE71" s="249"/>
      <c r="AF71" s="228"/>
      <c r="AG71" s="81"/>
      <c r="AH71" s="84"/>
      <c r="AI71" s="72"/>
      <c r="AJ71" s="102"/>
      <c r="AK71" s="102"/>
      <c r="AL71" s="239"/>
      <c r="AM71" s="102"/>
      <c r="AN71" s="80"/>
      <c r="AO71" s="80"/>
      <c r="AP71" s="83"/>
      <c r="AQ71" s="83"/>
      <c r="AR71" s="84"/>
      <c r="AS71" s="84"/>
      <c r="AT71" s="84"/>
      <c r="AU71" s="81"/>
      <c r="AV71" s="81"/>
      <c r="AW71" s="81"/>
      <c r="AX71" s="81"/>
      <c r="AY71" s="72"/>
      <c r="AZ71" s="72"/>
      <c r="BA71" s="72"/>
      <c r="BB71" s="72"/>
      <c r="BC71" s="84"/>
      <c r="BD71" s="84"/>
      <c r="BE71" s="84"/>
      <c r="BF71" s="83"/>
      <c r="BG71" s="83"/>
      <c r="BH71" s="83"/>
      <c r="BI71" s="83"/>
      <c r="BJ71" s="83"/>
      <c r="BK71" s="240"/>
      <c r="BL71" s="81"/>
      <c r="BM71" s="84"/>
      <c r="BN71" s="84"/>
      <c r="BO71" s="84"/>
      <c r="BP71" s="84"/>
      <c r="BQ71" s="228"/>
      <c r="BR71" s="229"/>
      <c r="BS71" s="229"/>
      <c r="BT71" s="229"/>
      <c r="BU71" s="228"/>
      <c r="BV71" s="229"/>
      <c r="BW71" s="229"/>
      <c r="BY71" s="229"/>
      <c r="BZ71" s="229"/>
      <c r="CA71" s="229"/>
      <c r="CB71" s="229"/>
      <c r="CC71" s="229"/>
      <c r="CD71" s="228"/>
      <c r="CE71" s="228"/>
      <c r="CF71" s="228"/>
      <c r="CG71" s="229"/>
      <c r="CH71" s="229"/>
      <c r="CI71" s="228"/>
      <c r="CJ71" s="229"/>
      <c r="CK71" s="229"/>
      <c r="CL71" s="235"/>
      <c r="CM71" s="229"/>
      <c r="CN71" s="229"/>
      <c r="CO71" s="83"/>
      <c r="CP71" s="83"/>
      <c r="CQ71" s="236"/>
      <c r="CR71" s="236"/>
      <c r="CS71" s="236"/>
      <c r="CT71" s="236"/>
      <c r="CU71" s="236"/>
      <c r="CV71" s="236"/>
      <c r="CW71" s="236"/>
      <c r="CX71" s="236"/>
      <c r="CY71" s="237"/>
    </row>
    <row r="72" spans="1:103" x14ac:dyDescent="0.25">
      <c r="A72" s="61">
        <v>20</v>
      </c>
      <c r="F72">
        <v>1</v>
      </c>
      <c r="I72" s="62">
        <v>69</v>
      </c>
      <c r="J72" s="258" t="s">
        <v>391</v>
      </c>
      <c r="K72" s="259"/>
      <c r="L72" s="259"/>
      <c r="M72" s="259"/>
      <c r="N72" s="259">
        <v>1</v>
      </c>
      <c r="O72" s="143"/>
      <c r="P72" s="249"/>
      <c r="Q72" s="249"/>
      <c r="R72" s="249"/>
      <c r="S72" s="249"/>
      <c r="T72" s="249"/>
      <c r="U72" s="249"/>
      <c r="V72" s="254"/>
      <c r="W72" s="255"/>
      <c r="X72" s="256"/>
      <c r="Y72" s="257"/>
      <c r="Z72" s="256"/>
      <c r="AA72" s="257"/>
      <c r="AB72" s="257"/>
      <c r="AC72" s="249"/>
      <c r="AD72" s="249"/>
      <c r="AE72" s="249"/>
      <c r="AF72" s="228"/>
      <c r="AG72" s="81"/>
      <c r="AH72" s="84"/>
      <c r="AI72" s="72"/>
      <c r="AJ72" s="102"/>
      <c r="AK72" s="102"/>
      <c r="AL72" s="239"/>
      <c r="AM72" s="102"/>
      <c r="AN72" s="80"/>
      <c r="AO72" s="80"/>
      <c r="AP72" s="83"/>
      <c r="AQ72" s="83"/>
      <c r="AR72" s="84"/>
      <c r="AS72" s="84"/>
      <c r="AT72" s="84"/>
      <c r="AU72" s="81"/>
      <c r="AV72" s="81"/>
      <c r="AW72" s="81"/>
      <c r="AX72" s="81"/>
      <c r="AY72" s="72"/>
      <c r="AZ72" s="72"/>
      <c r="BA72" s="72"/>
      <c r="BB72" s="72"/>
      <c r="BC72" s="84"/>
      <c r="BD72" s="84"/>
      <c r="BE72" s="84"/>
      <c r="BF72" s="83"/>
      <c r="BG72" s="83"/>
      <c r="BH72" s="83"/>
      <c r="BI72" s="83"/>
      <c r="BJ72" s="83"/>
      <c r="BK72" s="240"/>
      <c r="BL72" s="81"/>
      <c r="BM72" s="84"/>
      <c r="BN72" s="84"/>
      <c r="BO72" s="84"/>
      <c r="BP72" s="84"/>
      <c r="BQ72" s="228"/>
      <c r="BR72" s="229"/>
      <c r="BS72" s="229"/>
      <c r="BT72" s="229"/>
      <c r="BU72" s="228"/>
      <c r="BV72" s="229"/>
      <c r="BW72" s="229"/>
      <c r="BY72" s="229"/>
      <c r="BZ72" s="229"/>
      <c r="CA72" s="229"/>
      <c r="CB72" s="229"/>
      <c r="CC72" s="229"/>
      <c r="CD72" s="228"/>
      <c r="CE72" s="228"/>
      <c r="CF72" s="228"/>
      <c r="CG72" s="229"/>
      <c r="CH72" s="229"/>
      <c r="CI72" s="228"/>
      <c r="CJ72" s="229"/>
      <c r="CK72" s="229"/>
      <c r="CL72" s="235"/>
      <c r="CM72" s="229"/>
      <c r="CN72" s="229"/>
      <c r="CO72" s="83"/>
      <c r="CP72" s="83"/>
      <c r="CQ72" s="236"/>
      <c r="CR72" s="236"/>
      <c r="CS72" s="236"/>
      <c r="CT72" s="236"/>
      <c r="CU72" s="236"/>
      <c r="CV72" s="236"/>
      <c r="CW72" s="236"/>
      <c r="CX72" s="236"/>
      <c r="CY72" s="237"/>
    </row>
    <row r="73" spans="1:103" x14ac:dyDescent="0.25">
      <c r="A73" s="61">
        <v>1</v>
      </c>
      <c r="F73">
        <v>1</v>
      </c>
      <c r="G73">
        <v>1</v>
      </c>
      <c r="I73" s="62">
        <v>70</v>
      </c>
      <c r="J73" s="252" t="s">
        <v>392</v>
      </c>
      <c r="K73" s="253"/>
      <c r="L73" s="253"/>
      <c r="M73" s="253"/>
      <c r="N73" s="253">
        <v>1</v>
      </c>
      <c r="O73" s="143"/>
      <c r="P73" s="249"/>
      <c r="Q73" s="249"/>
      <c r="R73" s="249"/>
      <c r="S73" s="249"/>
      <c r="T73" s="249"/>
      <c r="U73" s="249"/>
      <c r="V73" s="254"/>
      <c r="W73" s="255"/>
      <c r="X73" s="256"/>
      <c r="Y73" s="257"/>
      <c r="Z73" s="256"/>
      <c r="AA73" s="257"/>
      <c r="AB73" s="257"/>
      <c r="AC73" s="249"/>
      <c r="AD73" s="249"/>
      <c r="AE73" s="249"/>
      <c r="AF73" s="228"/>
      <c r="AG73" s="81"/>
      <c r="AH73" s="84"/>
      <c r="AI73" s="72"/>
      <c r="AJ73" s="102"/>
      <c r="AK73" s="102"/>
      <c r="AL73" s="239"/>
      <c r="AM73" s="102"/>
      <c r="AN73" s="80"/>
      <c r="AO73" s="80"/>
      <c r="AP73" s="83"/>
      <c r="AQ73" s="83"/>
      <c r="AR73" s="84"/>
      <c r="AS73" s="84"/>
      <c r="AT73" s="84"/>
      <c r="AU73" s="81"/>
      <c r="AV73" s="81"/>
      <c r="AW73" s="81"/>
      <c r="AX73" s="81"/>
      <c r="AY73" s="72"/>
      <c r="AZ73" s="72"/>
      <c r="BA73" s="72"/>
      <c r="BB73" s="72"/>
      <c r="BC73" s="84"/>
      <c r="BD73" s="84"/>
      <c r="BE73" s="84"/>
      <c r="BF73" s="83"/>
      <c r="BG73" s="83"/>
      <c r="BH73" s="83"/>
      <c r="BI73" s="83"/>
      <c r="BJ73" s="83"/>
      <c r="BK73" s="240"/>
      <c r="BL73" s="81"/>
      <c r="BM73" s="84"/>
      <c r="BN73" s="84"/>
      <c r="BO73" s="84"/>
      <c r="BP73" s="84"/>
      <c r="BQ73" s="228"/>
      <c r="BR73" s="229"/>
      <c r="BS73" s="229"/>
      <c r="BT73" s="229"/>
      <c r="BU73" s="228"/>
      <c r="BV73" s="229"/>
      <c r="BW73" s="229"/>
      <c r="BY73" s="229"/>
      <c r="BZ73" s="229"/>
      <c r="CA73" s="229"/>
      <c r="CB73" s="229"/>
      <c r="CC73" s="229"/>
      <c r="CD73" s="228"/>
      <c r="CE73" s="228"/>
      <c r="CF73" s="228"/>
      <c r="CG73" s="229"/>
      <c r="CH73" s="229"/>
      <c r="CI73" s="228"/>
      <c r="CJ73" s="229"/>
      <c r="CK73" s="229"/>
      <c r="CL73" s="235"/>
      <c r="CM73" s="229"/>
      <c r="CN73" s="229"/>
      <c r="CO73" s="83"/>
      <c r="CP73" s="83"/>
      <c r="CQ73" s="236"/>
      <c r="CR73" s="236"/>
      <c r="CS73" s="236"/>
      <c r="CT73" s="236"/>
      <c r="CU73" s="236"/>
      <c r="CV73" s="236"/>
      <c r="CW73" s="236"/>
      <c r="CX73" s="236"/>
      <c r="CY73" s="237"/>
    </row>
    <row r="74" spans="1:103" ht="31.5" x14ac:dyDescent="0.25">
      <c r="A74" s="61"/>
      <c r="B74">
        <v>1</v>
      </c>
      <c r="C74">
        <v>1</v>
      </c>
      <c r="D74">
        <v>1</v>
      </c>
      <c r="E74">
        <v>1</v>
      </c>
      <c r="F74">
        <v>1</v>
      </c>
      <c r="G74">
        <v>1</v>
      </c>
      <c r="H74">
        <v>1</v>
      </c>
      <c r="I74" s="62">
        <v>71</v>
      </c>
      <c r="J74" s="260" t="s">
        <v>393</v>
      </c>
      <c r="K74" s="261"/>
      <c r="L74" s="261"/>
      <c r="M74" s="261"/>
      <c r="N74" s="261"/>
      <c r="O74" s="143"/>
      <c r="P74" s="249"/>
      <c r="Q74" s="249"/>
      <c r="R74" s="249"/>
      <c r="S74" s="249"/>
      <c r="T74" s="249"/>
      <c r="U74" s="249"/>
      <c r="V74" s="254"/>
      <c r="W74" s="255"/>
      <c r="X74" s="256"/>
      <c r="Y74" s="257"/>
      <c r="Z74" s="256"/>
      <c r="AA74" s="257"/>
      <c r="AB74" s="257"/>
      <c r="AC74" s="249"/>
      <c r="AD74" s="249"/>
      <c r="AE74" s="249"/>
      <c r="AF74" s="228"/>
      <c r="AG74" s="81"/>
      <c r="AH74" s="84"/>
      <c r="AI74" s="72"/>
      <c r="AJ74" s="102"/>
      <c r="AK74" s="102"/>
      <c r="AL74" s="239"/>
      <c r="AM74" s="102"/>
      <c r="AN74" s="80"/>
      <c r="AO74" s="80"/>
      <c r="AP74" s="83"/>
      <c r="AQ74" s="83"/>
      <c r="AR74" s="84"/>
      <c r="AS74" s="84"/>
      <c r="AT74" s="84"/>
      <c r="AU74" s="81"/>
      <c r="AV74" s="81"/>
      <c r="AW74" s="81"/>
      <c r="AX74" s="81"/>
      <c r="AY74" s="72"/>
      <c r="AZ74" s="72"/>
      <c r="BA74" s="72"/>
      <c r="BB74" s="72"/>
      <c r="BC74" s="84"/>
      <c r="BD74" s="84"/>
      <c r="BE74" s="84"/>
      <c r="BF74" s="83"/>
      <c r="BG74" s="83"/>
      <c r="BH74" s="83"/>
      <c r="BI74" s="83"/>
      <c r="BJ74" s="83"/>
      <c r="BK74" s="240"/>
      <c r="BL74" s="81"/>
      <c r="BM74" s="84"/>
      <c r="BN74" s="84"/>
      <c r="BO74" s="84"/>
      <c r="BP74" s="84"/>
      <c r="BQ74" s="228"/>
      <c r="BR74" s="229"/>
      <c r="BS74" s="229"/>
      <c r="BT74" s="229"/>
      <c r="BU74" s="228"/>
      <c r="BV74" s="229"/>
      <c r="BW74" s="229"/>
      <c r="BY74" s="229"/>
      <c r="BZ74" s="229"/>
      <c r="CA74" s="229"/>
      <c r="CB74" s="229"/>
      <c r="CC74" s="229"/>
      <c r="CD74" s="228"/>
      <c r="CE74" s="228"/>
      <c r="CF74" s="228"/>
      <c r="CG74" s="229"/>
      <c r="CH74" s="229"/>
      <c r="CI74" s="228"/>
      <c r="CJ74" s="229"/>
      <c r="CK74" s="229"/>
      <c r="CL74" s="235"/>
      <c r="CM74" s="229"/>
      <c r="CN74" s="229"/>
      <c r="CO74" s="83"/>
      <c r="CP74" s="83"/>
      <c r="CQ74" s="236"/>
      <c r="CR74" s="236"/>
      <c r="CS74" s="236"/>
      <c r="CT74" s="236"/>
      <c r="CU74" s="236"/>
      <c r="CV74" s="236"/>
      <c r="CW74" s="236"/>
      <c r="CX74" s="236"/>
      <c r="CY74" s="237"/>
    </row>
    <row r="75" spans="1:103" x14ac:dyDescent="0.25">
      <c r="A75" s="61">
        <v>4</v>
      </c>
      <c r="C75">
        <v>1</v>
      </c>
      <c r="D75">
        <v>1</v>
      </c>
      <c r="E75">
        <v>1</v>
      </c>
      <c r="F75">
        <v>1</v>
      </c>
      <c r="G75">
        <v>1</v>
      </c>
      <c r="I75" s="62">
        <v>72</v>
      </c>
      <c r="J75" s="262" t="s">
        <v>394</v>
      </c>
      <c r="K75" s="261">
        <v>1</v>
      </c>
      <c r="L75" s="261"/>
      <c r="M75" s="261">
        <v>1</v>
      </c>
      <c r="N75" s="261"/>
      <c r="O75" s="143"/>
      <c r="P75" s="249"/>
      <c r="Q75" s="249"/>
      <c r="R75" s="249"/>
      <c r="S75" s="249"/>
      <c r="T75" s="249"/>
      <c r="U75" s="249"/>
      <c r="V75" s="254"/>
      <c r="W75" s="255"/>
      <c r="X75" s="256"/>
      <c r="Y75" s="257"/>
      <c r="Z75" s="256"/>
      <c r="AA75" s="257"/>
      <c r="AB75" s="257"/>
      <c r="AC75" s="249"/>
      <c r="AD75" s="249"/>
      <c r="AE75" s="249"/>
      <c r="AF75" s="228"/>
      <c r="AG75" s="81"/>
      <c r="AH75" s="84"/>
      <c r="AI75" s="72"/>
      <c r="AJ75" s="102"/>
      <c r="AK75" s="102"/>
      <c r="AL75" s="239"/>
      <c r="AM75" s="102"/>
      <c r="AN75" s="80"/>
      <c r="AO75" s="80"/>
      <c r="AP75" s="83"/>
      <c r="AQ75" s="83"/>
      <c r="AR75" s="84"/>
      <c r="AS75" s="84"/>
      <c r="AT75" s="84"/>
      <c r="AU75" s="81"/>
      <c r="AV75" s="81"/>
      <c r="AW75" s="81"/>
      <c r="AX75" s="81"/>
      <c r="AY75" s="72"/>
      <c r="AZ75" s="72"/>
      <c r="BA75" s="72"/>
      <c r="BB75" s="72"/>
      <c r="BC75" s="84"/>
      <c r="BD75" s="84"/>
      <c r="BE75" s="84"/>
      <c r="BF75" s="83"/>
      <c r="BG75" s="83"/>
      <c r="BH75" s="83"/>
      <c r="BI75" s="83"/>
      <c r="BJ75" s="83"/>
      <c r="BK75" s="240"/>
      <c r="BL75" s="81"/>
      <c r="BM75" s="84"/>
      <c r="BN75" s="84"/>
      <c r="BO75" s="84"/>
      <c r="BP75" s="84"/>
      <c r="BQ75" s="228"/>
      <c r="BR75" s="229"/>
      <c r="BS75" s="229"/>
      <c r="BT75" s="229"/>
      <c r="BU75" s="228"/>
      <c r="BV75" s="229"/>
      <c r="BW75" s="229"/>
      <c r="BY75" s="229"/>
      <c r="BZ75" s="229"/>
      <c r="CA75" s="229"/>
      <c r="CB75" s="229"/>
      <c r="CC75" s="229"/>
      <c r="CD75" s="228"/>
      <c r="CE75" s="228"/>
      <c r="CF75" s="228"/>
      <c r="CG75" s="229"/>
      <c r="CH75" s="229"/>
      <c r="CI75" s="228"/>
      <c r="CJ75" s="229"/>
      <c r="CK75" s="229"/>
      <c r="CL75" s="235"/>
      <c r="CM75" s="229"/>
      <c r="CN75" s="229"/>
      <c r="CO75" s="83"/>
      <c r="CP75" s="83"/>
      <c r="CQ75" s="236"/>
      <c r="CR75" s="236"/>
      <c r="CS75" s="236"/>
      <c r="CT75" s="236"/>
      <c r="CU75" s="236"/>
      <c r="CV75" s="236"/>
      <c r="CW75" s="236"/>
      <c r="CX75" s="236"/>
      <c r="CY75" s="237"/>
    </row>
    <row r="76" spans="1:103" x14ac:dyDescent="0.25">
      <c r="A76" s="61">
        <v>8</v>
      </c>
      <c r="F76">
        <v>1</v>
      </c>
      <c r="G76">
        <v>1</v>
      </c>
      <c r="H76">
        <v>1</v>
      </c>
      <c r="I76" s="62">
        <v>73</v>
      </c>
      <c r="J76" s="262" t="s">
        <v>395</v>
      </c>
      <c r="K76" s="261">
        <v>1</v>
      </c>
      <c r="L76" s="261"/>
      <c r="M76" s="261">
        <v>1</v>
      </c>
      <c r="N76" s="261"/>
      <c r="O76" s="143"/>
      <c r="P76" s="249"/>
      <c r="Q76" s="249"/>
      <c r="R76" s="249"/>
      <c r="S76" s="249"/>
      <c r="T76" s="249"/>
      <c r="U76" s="249"/>
      <c r="V76" s="254"/>
      <c r="W76" s="255"/>
      <c r="X76" s="256"/>
      <c r="Y76" s="257"/>
      <c r="Z76" s="256"/>
      <c r="AA76" s="257"/>
      <c r="AB76" s="257"/>
      <c r="AC76" s="249"/>
      <c r="AD76" s="249"/>
      <c r="AE76" s="249"/>
      <c r="AF76" s="228"/>
      <c r="AG76" s="81"/>
      <c r="AH76" s="84"/>
      <c r="AI76" s="72"/>
      <c r="AJ76" s="102"/>
      <c r="AK76" s="102"/>
      <c r="AL76" s="239"/>
      <c r="AM76" s="102"/>
      <c r="AN76" s="80"/>
      <c r="AO76" s="80"/>
      <c r="AP76" s="83"/>
      <c r="AQ76" s="83"/>
      <c r="AR76" s="84"/>
      <c r="AS76" s="84"/>
      <c r="AT76" s="84"/>
      <c r="AU76" s="81"/>
      <c r="AV76" s="81"/>
      <c r="AW76" s="81"/>
      <c r="AX76" s="81"/>
      <c r="AY76" s="72"/>
      <c r="AZ76" s="72"/>
      <c r="BA76" s="72"/>
      <c r="BB76" s="72"/>
      <c r="BC76" s="84"/>
      <c r="BD76" s="84"/>
      <c r="BE76" s="84"/>
      <c r="BF76" s="83"/>
      <c r="BG76" s="83"/>
      <c r="BH76" s="83"/>
      <c r="BI76" s="83"/>
      <c r="BJ76" s="83"/>
      <c r="BK76" s="240"/>
      <c r="BL76" s="81"/>
      <c r="BM76" s="84"/>
      <c r="BN76" s="84"/>
      <c r="BO76" s="84"/>
      <c r="BP76" s="84"/>
      <c r="BQ76" s="228"/>
      <c r="BR76" s="229"/>
      <c r="BS76" s="229"/>
      <c r="BT76" s="229"/>
      <c r="BU76" s="228"/>
      <c r="BV76" s="229"/>
      <c r="BW76" s="229"/>
      <c r="BY76" s="229"/>
      <c r="BZ76" s="229"/>
      <c r="CA76" s="229"/>
      <c r="CB76" s="229"/>
      <c r="CC76" s="229"/>
      <c r="CD76" s="228"/>
      <c r="CE76" s="228"/>
      <c r="CF76" s="228"/>
      <c r="CG76" s="229"/>
      <c r="CH76" s="229"/>
      <c r="CI76" s="228"/>
      <c r="CJ76" s="229"/>
      <c r="CK76" s="229"/>
      <c r="CL76" s="235"/>
      <c r="CM76" s="229"/>
      <c r="CN76" s="229"/>
      <c r="CO76" s="83"/>
      <c r="CP76" s="83"/>
      <c r="CQ76" s="236"/>
      <c r="CR76" s="236"/>
      <c r="CS76" s="236"/>
      <c r="CT76" s="236"/>
      <c r="CU76" s="236"/>
      <c r="CV76" s="236"/>
      <c r="CW76" s="236"/>
      <c r="CX76" s="236"/>
      <c r="CY76" s="237"/>
    </row>
    <row r="77" spans="1:103" ht="31.5" x14ac:dyDescent="0.25">
      <c r="A77" s="61">
        <v>40</v>
      </c>
      <c r="B77">
        <v>1</v>
      </c>
      <c r="C77">
        <v>1</v>
      </c>
      <c r="D77">
        <v>1</v>
      </c>
      <c r="E77">
        <v>1</v>
      </c>
      <c r="F77">
        <v>1</v>
      </c>
      <c r="G77">
        <v>1</v>
      </c>
      <c r="I77" s="62">
        <v>74</v>
      </c>
      <c r="J77" s="262" t="s">
        <v>396</v>
      </c>
      <c r="K77" s="261">
        <v>1</v>
      </c>
      <c r="L77" s="261">
        <v>1</v>
      </c>
      <c r="M77" s="261">
        <v>1</v>
      </c>
      <c r="N77" s="261">
        <v>1</v>
      </c>
      <c r="O77" s="143"/>
      <c r="P77" s="249"/>
      <c r="Q77" s="249"/>
      <c r="R77" s="249"/>
      <c r="S77" s="249"/>
      <c r="T77" s="249"/>
      <c r="U77" s="249"/>
      <c r="V77" s="254"/>
      <c r="W77" s="255"/>
      <c r="X77" s="256"/>
      <c r="Y77" s="257"/>
      <c r="Z77" s="256"/>
      <c r="AA77" s="257"/>
      <c r="AB77" s="257"/>
      <c r="AC77" s="249"/>
      <c r="AD77" s="249"/>
      <c r="AE77" s="249"/>
      <c r="AF77" s="228"/>
      <c r="AG77" s="81"/>
      <c r="AH77" s="84"/>
      <c r="AI77" s="72"/>
      <c r="AJ77" s="102"/>
      <c r="AK77" s="102"/>
      <c r="AL77" s="239"/>
      <c r="AM77" s="102"/>
      <c r="AN77" s="80"/>
      <c r="AO77" s="80"/>
      <c r="AP77" s="83"/>
      <c r="AQ77" s="83"/>
      <c r="AR77" s="84"/>
      <c r="AS77" s="84"/>
      <c r="AT77" s="84"/>
      <c r="AU77" s="81"/>
      <c r="AV77" s="81"/>
      <c r="AW77" s="81"/>
      <c r="AX77" s="81"/>
      <c r="AY77" s="72"/>
      <c r="AZ77" s="72"/>
      <c r="BA77" s="72"/>
      <c r="BB77" s="72"/>
      <c r="BC77" s="84"/>
      <c r="BD77" s="84"/>
      <c r="BE77" s="84"/>
      <c r="BF77" s="83"/>
      <c r="BG77" s="83"/>
      <c r="BH77" s="83"/>
      <c r="BI77" s="83"/>
      <c r="BJ77" s="83"/>
      <c r="BK77" s="240"/>
      <c r="BL77" s="81"/>
      <c r="BM77" s="84"/>
      <c r="BN77" s="84"/>
      <c r="BO77" s="84"/>
      <c r="BP77" s="84"/>
      <c r="BQ77" s="228"/>
      <c r="BR77" s="229"/>
      <c r="BS77" s="229"/>
      <c r="BT77" s="229"/>
      <c r="BU77" s="228"/>
      <c r="BV77" s="229"/>
      <c r="BW77" s="229"/>
      <c r="BY77" s="229"/>
      <c r="BZ77" s="229"/>
      <c r="CA77" s="229"/>
      <c r="CB77" s="229"/>
      <c r="CC77" s="229"/>
      <c r="CD77" s="228"/>
      <c r="CE77" s="228"/>
      <c r="CF77" s="228"/>
      <c r="CG77" s="229"/>
      <c r="CH77" s="229"/>
      <c r="CI77" s="228"/>
      <c r="CJ77" s="229"/>
      <c r="CK77" s="229"/>
      <c r="CL77" s="235"/>
      <c r="CM77" s="229"/>
      <c r="CN77" s="229"/>
      <c r="CO77" s="83"/>
      <c r="CP77" s="83"/>
      <c r="CQ77" s="236"/>
      <c r="CR77" s="236"/>
      <c r="CS77" s="236"/>
      <c r="CT77" s="236"/>
      <c r="CU77" s="236"/>
      <c r="CV77" s="236"/>
      <c r="CW77" s="236"/>
      <c r="CX77" s="236"/>
      <c r="CY77" s="237"/>
    </row>
    <row r="78" spans="1:103" ht="31.5" x14ac:dyDescent="0.25">
      <c r="A78" s="61">
        <v>4</v>
      </c>
      <c r="B78">
        <v>1</v>
      </c>
      <c r="C78">
        <v>1</v>
      </c>
      <c r="D78">
        <v>1</v>
      </c>
      <c r="E78">
        <v>1</v>
      </c>
      <c r="F78">
        <v>1</v>
      </c>
      <c r="G78">
        <v>1</v>
      </c>
      <c r="I78" s="62">
        <v>75</v>
      </c>
      <c r="J78" s="262" t="s">
        <v>397</v>
      </c>
      <c r="K78" s="261">
        <v>1</v>
      </c>
      <c r="L78" s="261">
        <v>1</v>
      </c>
      <c r="M78" s="261"/>
      <c r="N78" s="261"/>
      <c r="O78" s="143"/>
      <c r="P78" s="249"/>
      <c r="Q78" s="249"/>
      <c r="R78" s="249"/>
      <c r="S78" s="249"/>
      <c r="T78" s="249"/>
      <c r="U78" s="249"/>
      <c r="V78" s="254"/>
      <c r="W78" s="255"/>
      <c r="X78" s="256"/>
      <c r="Y78" s="257"/>
      <c r="Z78" s="256"/>
      <c r="AA78" s="257"/>
      <c r="AB78" s="257"/>
      <c r="AC78" s="249"/>
      <c r="AD78" s="249"/>
      <c r="AE78" s="249"/>
      <c r="AF78" s="228"/>
      <c r="AG78" s="81"/>
      <c r="AH78" s="84"/>
      <c r="AI78" s="72"/>
      <c r="AJ78" s="102"/>
      <c r="AK78" s="102"/>
      <c r="AL78" s="239"/>
      <c r="AM78" s="102"/>
      <c r="AN78" s="80"/>
      <c r="AO78" s="80"/>
      <c r="AP78" s="83"/>
      <c r="AQ78" s="83"/>
      <c r="AR78" s="84"/>
      <c r="AS78" s="84"/>
      <c r="AT78" s="84"/>
      <c r="AU78" s="81"/>
      <c r="AV78" s="81"/>
      <c r="AW78" s="81"/>
      <c r="AX78" s="81"/>
      <c r="AY78" s="72"/>
      <c r="AZ78" s="72"/>
      <c r="BA78" s="72"/>
      <c r="BB78" s="72"/>
      <c r="BC78" s="84"/>
      <c r="BD78" s="84"/>
      <c r="BE78" s="84"/>
      <c r="BF78" s="83"/>
      <c r="BG78" s="83"/>
      <c r="BH78" s="83"/>
      <c r="BI78" s="83"/>
      <c r="BJ78" s="83"/>
      <c r="BK78" s="240"/>
      <c r="BL78" s="81"/>
      <c r="BM78" s="84"/>
      <c r="BN78" s="84"/>
      <c r="BO78" s="84"/>
      <c r="BP78" s="84"/>
      <c r="BQ78" s="228"/>
      <c r="BR78" s="229"/>
      <c r="BS78" s="229"/>
      <c r="BT78" s="229"/>
      <c r="BU78" s="228"/>
      <c r="BV78" s="229"/>
      <c r="BW78" s="229"/>
      <c r="BY78" s="229"/>
      <c r="BZ78" s="229"/>
      <c r="CA78" s="229"/>
      <c r="CB78" s="229"/>
      <c r="CC78" s="229"/>
      <c r="CD78" s="228"/>
      <c r="CE78" s="228"/>
      <c r="CF78" s="228"/>
      <c r="CG78" s="229"/>
      <c r="CH78" s="229"/>
      <c r="CI78" s="228"/>
      <c r="CJ78" s="229"/>
      <c r="CK78" s="229"/>
      <c r="CL78" s="235"/>
      <c r="CM78" s="229"/>
      <c r="CN78" s="229"/>
      <c r="CO78" s="83"/>
      <c r="CP78" s="83"/>
      <c r="CQ78" s="236"/>
      <c r="CR78" s="236"/>
      <c r="CS78" s="236"/>
      <c r="CT78" s="236"/>
      <c r="CU78" s="236"/>
      <c r="CV78" s="236"/>
      <c r="CW78" s="236"/>
      <c r="CX78" s="236"/>
      <c r="CY78" s="237"/>
    </row>
    <row r="79" spans="1:103" ht="31.5" x14ac:dyDescent="0.25">
      <c r="A79" s="61">
        <v>12</v>
      </c>
      <c r="F79">
        <v>1</v>
      </c>
      <c r="G79">
        <v>1</v>
      </c>
      <c r="I79" s="62">
        <v>76</v>
      </c>
      <c r="J79" s="262" t="s">
        <v>398</v>
      </c>
      <c r="K79" s="261">
        <v>1</v>
      </c>
      <c r="L79" s="261">
        <v>1</v>
      </c>
      <c r="M79" s="261"/>
      <c r="N79" s="261"/>
      <c r="O79" s="143"/>
      <c r="P79" s="249"/>
      <c r="Q79" s="249"/>
      <c r="R79" s="249"/>
      <c r="S79" s="249"/>
      <c r="T79" s="249"/>
      <c r="U79" s="249"/>
      <c r="V79" s="254"/>
      <c r="W79" s="255"/>
      <c r="X79" s="256"/>
      <c r="Y79" s="257"/>
      <c r="Z79" s="256"/>
      <c r="AA79" s="257"/>
      <c r="AB79" s="257"/>
      <c r="AC79" s="249"/>
      <c r="AD79" s="249"/>
      <c r="AE79" s="249"/>
      <c r="AF79" s="228"/>
      <c r="AG79" s="81"/>
      <c r="AH79" s="84"/>
      <c r="AI79" s="72"/>
      <c r="AJ79" s="102"/>
      <c r="AK79" s="102"/>
      <c r="AL79" s="239"/>
      <c r="AM79" s="102"/>
      <c r="AN79" s="80"/>
      <c r="AO79" s="80"/>
      <c r="AP79" s="83"/>
      <c r="AQ79" s="83"/>
      <c r="AR79" s="84"/>
      <c r="AS79" s="84"/>
      <c r="AT79" s="84"/>
      <c r="AU79" s="81"/>
      <c r="AV79" s="81"/>
      <c r="AW79" s="81"/>
      <c r="AX79" s="81"/>
      <c r="AY79" s="72"/>
      <c r="AZ79" s="72"/>
      <c r="BA79" s="72"/>
      <c r="BB79" s="72"/>
      <c r="BC79" s="84"/>
      <c r="BD79" s="84"/>
      <c r="BE79" s="84"/>
      <c r="BF79" s="83"/>
      <c r="BG79" s="83"/>
      <c r="BH79" s="83"/>
      <c r="BI79" s="83"/>
      <c r="BJ79" s="83"/>
      <c r="BK79" s="240"/>
      <c r="BL79" s="81"/>
      <c r="BM79" s="84"/>
      <c r="BN79" s="84"/>
      <c r="BO79" s="84"/>
      <c r="BP79" s="84"/>
      <c r="BQ79" s="228"/>
      <c r="BR79" s="229"/>
      <c r="BS79" s="229"/>
      <c r="BT79" s="229"/>
      <c r="BU79" s="228"/>
      <c r="BV79" s="229"/>
      <c r="BW79" s="229"/>
      <c r="BY79" s="229"/>
      <c r="BZ79" s="229"/>
      <c r="CA79" s="229"/>
      <c r="CB79" s="229"/>
      <c r="CC79" s="229"/>
      <c r="CD79" s="228"/>
      <c r="CE79" s="228"/>
      <c r="CF79" s="228"/>
      <c r="CG79" s="229"/>
      <c r="CH79" s="229"/>
      <c r="CI79" s="228"/>
      <c r="CJ79" s="229"/>
      <c r="CK79" s="229"/>
      <c r="CL79" s="235"/>
      <c r="CM79" s="229"/>
      <c r="CN79" s="229"/>
      <c r="CO79" s="83"/>
      <c r="CP79" s="83"/>
      <c r="CQ79" s="236"/>
      <c r="CR79" s="236"/>
      <c r="CS79" s="236"/>
      <c r="CT79" s="236"/>
      <c r="CU79" s="236"/>
      <c r="CV79" s="236"/>
      <c r="CW79" s="236"/>
      <c r="CX79" s="236"/>
      <c r="CY79" s="237"/>
    </row>
    <row r="80" spans="1:103" x14ac:dyDescent="0.25">
      <c r="A80" s="61">
        <v>2</v>
      </c>
      <c r="F80">
        <v>1</v>
      </c>
      <c r="G80">
        <v>1</v>
      </c>
      <c r="I80" s="62">
        <v>77</v>
      </c>
      <c r="J80" s="263" t="s">
        <v>399</v>
      </c>
      <c r="K80" s="264">
        <v>1</v>
      </c>
      <c r="L80" s="264">
        <v>1</v>
      </c>
      <c r="M80" s="264">
        <v>1</v>
      </c>
      <c r="N80" s="264"/>
      <c r="O80" s="143"/>
      <c r="P80" s="249"/>
      <c r="Q80" s="249"/>
      <c r="R80" s="249"/>
      <c r="S80" s="249"/>
      <c r="T80" s="249"/>
      <c r="U80" s="249"/>
      <c r="V80" s="254"/>
      <c r="W80" s="255"/>
      <c r="X80" s="256"/>
      <c r="Y80" s="257"/>
      <c r="Z80" s="256"/>
      <c r="AA80" s="257"/>
      <c r="AB80" s="257"/>
      <c r="AC80" s="249"/>
      <c r="AD80" s="249"/>
      <c r="AE80" s="249"/>
      <c r="AF80" s="228"/>
      <c r="AG80" s="81"/>
      <c r="AH80" s="84"/>
      <c r="AI80" s="72"/>
      <c r="AJ80" s="102"/>
      <c r="AK80" s="102"/>
      <c r="AL80" s="239"/>
      <c r="AM80" s="102"/>
      <c r="AN80" s="80"/>
      <c r="AO80" s="80"/>
      <c r="AP80" s="83"/>
      <c r="AQ80" s="83"/>
      <c r="AR80" s="84"/>
      <c r="AS80" s="84"/>
      <c r="AT80" s="84"/>
      <c r="AU80" s="81"/>
      <c r="AV80" s="81"/>
      <c r="AW80" s="81"/>
      <c r="AX80" s="81"/>
      <c r="AY80" s="72"/>
      <c r="AZ80" s="72"/>
      <c r="BA80" s="72"/>
      <c r="BB80" s="72"/>
      <c r="BC80" s="84"/>
      <c r="BD80" s="84"/>
      <c r="BE80" s="84"/>
      <c r="BF80" s="83"/>
      <c r="BG80" s="83"/>
      <c r="BH80" s="83"/>
      <c r="BI80" s="83"/>
      <c r="BJ80" s="83"/>
      <c r="BK80" s="240"/>
      <c r="BL80" s="81"/>
      <c r="BM80" s="84"/>
      <c r="BN80" s="84"/>
      <c r="BO80" s="84"/>
      <c r="BP80" s="84"/>
      <c r="BQ80" s="228"/>
      <c r="BR80" s="229"/>
      <c r="BS80" s="229"/>
      <c r="BT80" s="229"/>
      <c r="BU80" s="228"/>
      <c r="BV80" s="229"/>
      <c r="BW80" s="229"/>
      <c r="BY80" s="229"/>
      <c r="BZ80" s="229"/>
      <c r="CA80" s="229"/>
      <c r="CB80" s="229"/>
      <c r="CC80" s="229"/>
      <c r="CD80" s="228"/>
      <c r="CE80" s="228"/>
      <c r="CF80" s="228"/>
      <c r="CG80" s="229"/>
      <c r="CH80" s="229"/>
      <c r="CI80" s="228"/>
      <c r="CJ80" s="229"/>
      <c r="CK80" s="229"/>
      <c r="CL80" s="235"/>
      <c r="CM80" s="229"/>
      <c r="CN80" s="229"/>
      <c r="CO80" s="83"/>
      <c r="CP80" s="83"/>
      <c r="CQ80" s="236"/>
      <c r="CR80" s="236"/>
      <c r="CS80" s="236"/>
      <c r="CT80" s="236"/>
      <c r="CU80" s="236"/>
      <c r="CV80" s="236"/>
      <c r="CW80" s="236"/>
      <c r="CX80" s="236"/>
      <c r="CY80" s="237"/>
    </row>
    <row r="81" spans="1:103" x14ac:dyDescent="0.25">
      <c r="A81" s="61">
        <v>6</v>
      </c>
      <c r="I81" s="62">
        <v>78</v>
      </c>
      <c r="J81" s="265" t="s">
        <v>400</v>
      </c>
      <c r="K81" s="266">
        <v>1</v>
      </c>
      <c r="L81" s="266"/>
      <c r="M81" s="266"/>
      <c r="N81" s="266"/>
      <c r="O81" s="143"/>
      <c r="P81" s="143"/>
      <c r="Q81" s="143"/>
      <c r="R81" s="143"/>
      <c r="S81" s="143"/>
      <c r="T81" s="143"/>
      <c r="U81" s="143"/>
      <c r="V81" s="143"/>
      <c r="W81" s="267"/>
      <c r="X81" s="143"/>
      <c r="Y81" s="268"/>
      <c r="Z81" s="143"/>
      <c r="AA81" s="268"/>
      <c r="AB81" s="268"/>
      <c r="AC81" s="143"/>
      <c r="AD81" s="143"/>
      <c r="AE81" s="143"/>
      <c r="AF81" s="237"/>
      <c r="AG81" s="69"/>
      <c r="AH81" s="269"/>
      <c r="AI81" s="270"/>
      <c r="AJ81" s="270"/>
      <c r="AK81" s="270"/>
      <c r="AL81" s="271"/>
      <c r="AM81" s="270"/>
      <c r="AN81" s="69"/>
      <c r="AO81" s="69"/>
      <c r="AP81" s="269"/>
      <c r="AQ81" s="269"/>
      <c r="AR81" s="269"/>
      <c r="AS81" s="269"/>
      <c r="AT81" s="269"/>
      <c r="AU81" s="69"/>
      <c r="AV81" s="69"/>
      <c r="AW81" s="69"/>
      <c r="AX81" s="69"/>
      <c r="AY81" s="270"/>
      <c r="AZ81" s="270"/>
      <c r="BA81" s="270"/>
      <c r="BB81" s="270"/>
      <c r="BC81" s="269"/>
      <c r="BD81" s="269"/>
      <c r="BE81" s="269"/>
      <c r="BF81" s="269"/>
      <c r="BG81" s="269"/>
      <c r="BH81" s="269"/>
      <c r="BI81" s="269"/>
      <c r="BJ81" s="269"/>
      <c r="BK81" s="271"/>
      <c r="BL81" s="69"/>
      <c r="BM81" s="269"/>
      <c r="BN81" s="269"/>
      <c r="BO81" s="269"/>
      <c r="BP81" s="269"/>
      <c r="BQ81" s="237"/>
      <c r="BR81" s="272"/>
      <c r="BS81" s="272"/>
      <c r="BT81" s="272"/>
      <c r="BU81" s="237"/>
      <c r="BV81" s="272"/>
      <c r="BW81" s="272"/>
      <c r="BY81" s="272"/>
      <c r="BZ81" s="272"/>
      <c r="CA81" s="272"/>
      <c r="CB81" s="272"/>
      <c r="CC81" s="272"/>
      <c r="CD81" s="237"/>
      <c r="CE81" s="237"/>
      <c r="CF81" s="237"/>
      <c r="CG81" s="272"/>
      <c r="CH81" s="272"/>
      <c r="CI81" s="237"/>
      <c r="CJ81" s="272"/>
      <c r="CK81" s="272"/>
      <c r="CL81" s="273"/>
      <c r="CM81" s="272"/>
      <c r="CN81" s="272"/>
      <c r="CO81" s="269"/>
      <c r="CP81" s="269"/>
      <c r="CQ81" s="236"/>
      <c r="CR81" s="236"/>
      <c r="CS81" s="236"/>
      <c r="CT81" s="236"/>
      <c r="CU81" s="236"/>
      <c r="CV81" s="236"/>
      <c r="CW81" s="236"/>
      <c r="CX81" s="236"/>
      <c r="CY81" s="237"/>
    </row>
    <row r="82" spans="1:103" x14ac:dyDescent="0.25">
      <c r="A82" s="61">
        <v>4</v>
      </c>
      <c r="I82" s="62">
        <v>79</v>
      </c>
      <c r="J82" s="265" t="s">
        <v>401</v>
      </c>
      <c r="K82" s="266"/>
      <c r="L82" s="266"/>
      <c r="M82" s="266">
        <v>1</v>
      </c>
      <c r="N82" s="266">
        <v>1</v>
      </c>
      <c r="O82" s="143"/>
      <c r="P82" s="143"/>
      <c r="Q82" s="143"/>
      <c r="R82" s="143"/>
      <c r="S82" s="143"/>
      <c r="T82" s="143"/>
      <c r="U82" s="143"/>
      <c r="V82" s="143"/>
      <c r="W82" s="267"/>
      <c r="X82" s="143"/>
      <c r="Y82" s="268"/>
      <c r="Z82" s="143"/>
      <c r="AA82" s="268"/>
      <c r="AB82" s="268"/>
      <c r="AC82" s="143"/>
      <c r="AD82" s="143"/>
      <c r="AE82" s="143"/>
      <c r="AF82" s="237"/>
      <c r="AG82" s="69"/>
      <c r="AH82" s="269"/>
      <c r="AI82" s="270"/>
      <c r="AJ82" s="270"/>
      <c r="AK82" s="270"/>
      <c r="AL82" s="271"/>
      <c r="AM82" s="270"/>
      <c r="AN82" s="69"/>
      <c r="AO82" s="69"/>
      <c r="AP82" s="269"/>
      <c r="AQ82" s="269"/>
      <c r="AR82" s="269"/>
      <c r="AS82" s="269"/>
      <c r="AT82" s="269"/>
      <c r="AU82" s="69"/>
      <c r="AV82" s="69"/>
      <c r="AW82" s="69"/>
      <c r="AX82" s="69"/>
      <c r="AY82" s="270"/>
      <c r="AZ82" s="270"/>
      <c r="BA82" s="270"/>
      <c r="BB82" s="270"/>
      <c r="BC82" s="269"/>
      <c r="BD82" s="269"/>
      <c r="BE82" s="269"/>
      <c r="BF82" s="269"/>
      <c r="BG82" s="269"/>
      <c r="BH82" s="269"/>
      <c r="BI82" s="269"/>
      <c r="BJ82" s="269"/>
      <c r="BK82" s="271"/>
      <c r="BL82" s="69"/>
      <c r="BM82" s="269"/>
      <c r="BN82" s="269"/>
      <c r="BO82" s="269"/>
      <c r="BP82" s="269"/>
      <c r="BQ82" s="237"/>
      <c r="BR82" s="272"/>
      <c r="BS82" s="272"/>
      <c r="BT82" s="272"/>
      <c r="BU82" s="237"/>
      <c r="BV82" s="272"/>
      <c r="BW82" s="272"/>
      <c r="BY82" s="272"/>
      <c r="BZ82" s="272"/>
      <c r="CA82" s="272"/>
      <c r="CB82" s="272"/>
      <c r="CC82" s="272"/>
      <c r="CD82" s="237"/>
      <c r="CE82" s="237"/>
      <c r="CF82" s="237"/>
      <c r="CG82" s="272"/>
      <c r="CH82" s="272"/>
      <c r="CI82" s="237"/>
      <c r="CJ82" s="272"/>
      <c r="CK82" s="272"/>
      <c r="CL82" s="273"/>
      <c r="CM82" s="272"/>
      <c r="CN82" s="272"/>
      <c r="CO82" s="269"/>
      <c r="CP82" s="269"/>
      <c r="CQ82" s="236"/>
      <c r="CR82" s="236"/>
      <c r="CS82" s="236"/>
      <c r="CT82" s="236"/>
      <c r="CU82" s="236"/>
      <c r="CV82" s="236"/>
      <c r="CW82" s="236"/>
      <c r="CX82" s="236"/>
      <c r="CY82" s="237"/>
    </row>
    <row r="83" spans="1:103" x14ac:dyDescent="0.25">
      <c r="A83" s="274">
        <v>12</v>
      </c>
      <c r="B83">
        <v>1</v>
      </c>
      <c r="C83">
        <v>1</v>
      </c>
      <c r="D83">
        <v>1</v>
      </c>
      <c r="E83">
        <v>1</v>
      </c>
      <c r="G83">
        <v>1</v>
      </c>
      <c r="I83" s="62">
        <v>80</v>
      </c>
      <c r="J83" s="275" t="s">
        <v>402</v>
      </c>
      <c r="K83" s="276">
        <v>1</v>
      </c>
      <c r="L83" s="276"/>
      <c r="M83" s="276"/>
      <c r="N83" s="276"/>
      <c r="O83" s="143"/>
      <c r="P83" s="143"/>
      <c r="Q83" s="143"/>
      <c r="R83" s="143"/>
      <c r="S83" s="143"/>
      <c r="T83" s="143"/>
      <c r="U83" s="143"/>
      <c r="V83" s="143"/>
      <c r="W83" s="267"/>
      <c r="X83" s="143"/>
      <c r="Y83" s="268"/>
      <c r="Z83" s="143"/>
      <c r="AA83" s="268"/>
      <c r="AB83" s="268"/>
      <c r="AC83" s="143"/>
      <c r="AD83" s="143"/>
      <c r="AE83" s="143"/>
      <c r="AF83" s="237"/>
      <c r="AG83" s="69"/>
      <c r="AH83" s="269"/>
      <c r="AI83" s="270"/>
      <c r="AJ83" s="270"/>
      <c r="AK83" s="270"/>
      <c r="AL83" s="271"/>
      <c r="AM83" s="270"/>
      <c r="AN83" s="69"/>
      <c r="AO83" s="69"/>
      <c r="AP83" s="269"/>
      <c r="AQ83" s="269"/>
      <c r="AR83" s="269"/>
      <c r="AS83" s="269"/>
      <c r="AT83" s="269"/>
      <c r="AU83" s="69"/>
      <c r="AV83" s="69"/>
      <c r="AW83" s="69"/>
      <c r="AX83" s="69"/>
      <c r="AY83" s="270"/>
      <c r="AZ83" s="270"/>
      <c r="BA83" s="270"/>
      <c r="BB83" s="270"/>
      <c r="BC83" s="269"/>
      <c r="BD83" s="269"/>
      <c r="BE83" s="269"/>
      <c r="BF83" s="269"/>
      <c r="BG83" s="269"/>
      <c r="BH83" s="269"/>
      <c r="BI83" s="269"/>
      <c r="BJ83" s="269"/>
      <c r="BK83" s="271"/>
      <c r="BL83" s="69"/>
      <c r="BM83" s="269"/>
      <c r="BN83" s="269"/>
      <c r="BO83" s="269"/>
      <c r="BP83" s="269"/>
      <c r="BQ83" s="237"/>
      <c r="BR83" s="272"/>
      <c r="BS83" s="272"/>
      <c r="BT83" s="272"/>
      <c r="BU83" s="237"/>
      <c r="BV83" s="272"/>
      <c r="BW83" s="272"/>
      <c r="BY83" s="272"/>
      <c r="BZ83" s="272"/>
      <c r="CA83" s="272"/>
      <c r="CB83" s="272"/>
      <c r="CC83" s="272"/>
      <c r="CD83" s="237"/>
      <c r="CE83" s="237"/>
      <c r="CF83" s="237"/>
      <c r="CG83" s="272"/>
      <c r="CH83" s="272"/>
      <c r="CI83" s="237"/>
      <c r="CJ83" s="272"/>
      <c r="CK83" s="272"/>
      <c r="CL83" s="273"/>
      <c r="CM83" s="272"/>
      <c r="CN83" s="272"/>
      <c r="CO83" s="269"/>
      <c r="CP83" s="269"/>
      <c r="CQ83" s="236"/>
      <c r="CR83" s="236"/>
      <c r="CS83" s="236"/>
      <c r="CT83" s="236"/>
      <c r="CU83" s="236"/>
      <c r="CV83" s="236"/>
      <c r="CW83" s="236"/>
      <c r="CX83" s="236"/>
      <c r="CY83" s="237"/>
    </row>
    <row r="84" spans="1:103" ht="47.25" x14ac:dyDescent="0.25">
      <c r="A84" s="274">
        <v>40</v>
      </c>
      <c r="B84" s="277">
        <v>1</v>
      </c>
      <c r="C84" s="277">
        <v>1</v>
      </c>
      <c r="D84" s="277">
        <v>1</v>
      </c>
      <c r="E84" s="277"/>
      <c r="F84" s="277"/>
      <c r="G84" s="277"/>
      <c r="H84" s="278"/>
      <c r="I84" s="62">
        <v>81</v>
      </c>
      <c r="J84" s="279" t="s">
        <v>403</v>
      </c>
      <c r="K84" s="276">
        <v>1</v>
      </c>
      <c r="L84" s="276"/>
      <c r="M84" s="276"/>
      <c r="N84" s="276"/>
      <c r="O84" s="143"/>
      <c r="P84" s="143"/>
      <c r="Q84" s="143"/>
      <c r="R84" s="143"/>
      <c r="S84" s="143"/>
      <c r="T84" s="143"/>
      <c r="U84" s="143"/>
      <c r="V84" s="143"/>
      <c r="W84" s="267"/>
      <c r="X84" s="143"/>
      <c r="Y84" s="268"/>
      <c r="Z84" s="143"/>
      <c r="AA84" s="268"/>
      <c r="AB84" s="268"/>
      <c r="AC84" s="143"/>
      <c r="AD84" s="143"/>
      <c r="AE84" s="143"/>
      <c r="AF84" s="237"/>
      <c r="AG84" s="69"/>
      <c r="AH84" s="269"/>
      <c r="AI84" s="270"/>
      <c r="AJ84" s="270"/>
      <c r="AK84" s="270"/>
      <c r="AL84" s="271"/>
      <c r="AM84" s="270"/>
      <c r="AN84" s="69"/>
      <c r="AO84" s="69"/>
      <c r="AP84" s="269"/>
      <c r="AQ84" s="269"/>
      <c r="AR84" s="269"/>
      <c r="AS84" s="269"/>
      <c r="AT84" s="269"/>
      <c r="AU84" s="69"/>
      <c r="AV84" s="69"/>
      <c r="AW84" s="69"/>
      <c r="AX84" s="69"/>
      <c r="AY84" s="270"/>
      <c r="AZ84" s="270"/>
      <c r="BA84" s="270"/>
      <c r="BB84" s="270"/>
      <c r="BC84" s="269"/>
      <c r="BD84" s="269"/>
      <c r="BE84" s="269"/>
      <c r="BF84" s="269"/>
      <c r="BG84" s="269"/>
      <c r="BH84" s="269"/>
      <c r="BI84" s="269"/>
      <c r="BJ84" s="269"/>
      <c r="BK84" s="271"/>
      <c r="BL84" s="69"/>
      <c r="BM84" s="269"/>
      <c r="BN84" s="269"/>
      <c r="BO84" s="269"/>
      <c r="BP84" s="269"/>
      <c r="BQ84" s="237"/>
      <c r="BR84" s="272"/>
      <c r="BS84" s="272"/>
      <c r="BT84" s="272"/>
      <c r="BU84" s="237"/>
      <c r="BV84" s="272"/>
      <c r="BW84" s="272"/>
      <c r="BY84" s="272"/>
      <c r="BZ84" s="272"/>
      <c r="CA84" s="272"/>
      <c r="CB84" s="272"/>
      <c r="CC84" s="272"/>
      <c r="CD84" s="237"/>
      <c r="CE84" s="237"/>
      <c r="CF84" s="237"/>
      <c r="CG84" s="272"/>
      <c r="CH84" s="272"/>
      <c r="CI84" s="237"/>
      <c r="CJ84" s="272"/>
      <c r="CK84" s="272"/>
      <c r="CL84" s="273"/>
      <c r="CM84" s="272"/>
      <c r="CN84" s="272"/>
      <c r="CO84" s="269"/>
      <c r="CP84" s="269"/>
      <c r="CQ84" s="236"/>
      <c r="CR84" s="236"/>
      <c r="CS84" s="236"/>
      <c r="CT84" s="236"/>
      <c r="CU84" s="236"/>
      <c r="CV84" s="236"/>
      <c r="CW84" s="236"/>
      <c r="CX84" s="236"/>
      <c r="CY84" s="237"/>
    </row>
    <row r="85" spans="1:103" s="277" customFormat="1" ht="26.25" thickBot="1" x14ac:dyDescent="0.3">
      <c r="A85" s="280">
        <f>SUM(A4:A84)</f>
        <v>293</v>
      </c>
      <c r="B85" s="281"/>
      <c r="C85" s="281"/>
      <c r="D85" s="281"/>
      <c r="E85" s="281"/>
      <c r="F85" s="281"/>
      <c r="G85" s="281"/>
      <c r="H85" s="281"/>
      <c r="I85" s="282">
        <f>SUM(K85:N85)</f>
        <v>159</v>
      </c>
      <c r="J85" s="283" t="s">
        <v>404</v>
      </c>
      <c r="K85" s="284">
        <f>SUM(K3:K84)</f>
        <v>43</v>
      </c>
      <c r="L85" s="284">
        <f>SUM(L3:L80)</f>
        <v>40</v>
      </c>
      <c r="M85" s="284">
        <f>SUM(M3:M80)</f>
        <v>51</v>
      </c>
      <c r="N85" s="284">
        <f>SUM(N3:N80)</f>
        <v>25</v>
      </c>
      <c r="O85" s="285"/>
      <c r="P85" s="285"/>
      <c r="Q85" s="285"/>
      <c r="R85" s="285"/>
      <c r="S85" s="285"/>
      <c r="T85" s="285"/>
      <c r="U85" s="285"/>
      <c r="V85" s="285"/>
      <c r="W85" s="286"/>
      <c r="X85" s="285"/>
      <c r="Y85" s="287"/>
      <c r="Z85" s="285"/>
      <c r="AA85" s="287"/>
      <c r="AB85" s="287"/>
      <c r="AC85" s="285"/>
      <c r="AD85" s="285"/>
      <c r="AE85" s="285"/>
      <c r="AF85" s="288"/>
      <c r="AG85" s="289"/>
      <c r="AH85" s="290"/>
      <c r="AI85" s="291"/>
      <c r="AJ85" s="291"/>
      <c r="AK85" s="291"/>
      <c r="AL85" s="292"/>
      <c r="AM85" s="291"/>
      <c r="AN85" s="289"/>
      <c r="AO85" s="289"/>
      <c r="AP85" s="290"/>
      <c r="AQ85" s="290"/>
      <c r="AR85" s="290"/>
      <c r="AS85" s="290"/>
      <c r="AT85" s="290"/>
      <c r="AU85" s="289"/>
      <c r="AV85" s="289"/>
      <c r="AW85" s="289"/>
      <c r="AX85" s="289"/>
      <c r="AY85" s="291"/>
      <c r="AZ85" s="291"/>
      <c r="BA85" s="291"/>
      <c r="BB85" s="291"/>
      <c r="BC85" s="290"/>
      <c r="BD85" s="290"/>
      <c r="BE85" s="290"/>
      <c r="BF85" s="290"/>
      <c r="BG85" s="290"/>
      <c r="BH85" s="290"/>
      <c r="BI85" s="290"/>
      <c r="BJ85" s="290"/>
      <c r="BK85" s="292"/>
      <c r="BL85" s="289"/>
      <c r="BM85" s="290"/>
      <c r="BN85" s="290"/>
      <c r="BO85" s="290"/>
      <c r="BP85" s="290"/>
      <c r="BQ85" s="288"/>
      <c r="BR85" s="293"/>
      <c r="BS85" s="293"/>
      <c r="BT85" s="293"/>
      <c r="BU85" s="288"/>
      <c r="BV85" s="293"/>
      <c r="BW85" s="293"/>
      <c r="BY85" s="293"/>
      <c r="BZ85" s="293"/>
      <c r="CA85" s="293"/>
      <c r="CB85" s="293"/>
      <c r="CC85" s="293"/>
      <c r="CD85" s="288"/>
      <c r="CE85" s="288"/>
      <c r="CF85" s="288"/>
      <c r="CG85" s="293"/>
      <c r="CH85" s="293"/>
      <c r="CI85" s="288"/>
      <c r="CJ85" s="293"/>
      <c r="CK85" s="293"/>
      <c r="CL85" s="294"/>
      <c r="CM85" s="293"/>
      <c r="CN85" s="293"/>
      <c r="CO85" s="290"/>
      <c r="CP85" s="290"/>
      <c r="CQ85" s="295"/>
      <c r="CR85" s="295"/>
      <c r="CS85" s="295"/>
      <c r="CT85" s="295"/>
      <c r="CU85" s="295"/>
      <c r="CV85" s="295"/>
      <c r="CW85" s="295"/>
      <c r="CX85" s="295"/>
      <c r="CY85" s="288"/>
    </row>
    <row r="86" spans="1:103" s="309" customFormat="1" ht="27" thickTop="1" x14ac:dyDescent="0.25">
      <c r="A86" s="296" t="s">
        <v>405</v>
      </c>
      <c r="B86" s="297">
        <f>SUM(B4:B84)</f>
        <v>29</v>
      </c>
      <c r="C86" s="297">
        <f>SUM(C4:C84)</f>
        <v>32</v>
      </c>
      <c r="D86" s="297">
        <f>SUM(D4:D84)</f>
        <v>47</v>
      </c>
      <c r="E86" s="297">
        <f>SUM(E4:E84)</f>
        <v>30</v>
      </c>
      <c r="F86" s="297">
        <f>SUM(F4:F84)</f>
        <v>34</v>
      </c>
      <c r="G86" s="297">
        <f>SUM(G4:G84)</f>
        <v>31</v>
      </c>
      <c r="H86" s="297">
        <f>SUM(H4:H84)</f>
        <v>12</v>
      </c>
      <c r="I86" s="298"/>
      <c r="J86" s="283" t="s">
        <v>406</v>
      </c>
      <c r="K86" s="299">
        <f>K85/$I$85</f>
        <v>0.27044025157232704</v>
      </c>
      <c r="L86" s="299">
        <f>L85/$I$85</f>
        <v>0.25157232704402516</v>
      </c>
      <c r="M86" s="299">
        <f>M85/$I$85</f>
        <v>0.32075471698113206</v>
      </c>
      <c r="N86" s="299">
        <f>N85/$I$85</f>
        <v>0.15723270440251572</v>
      </c>
      <c r="O86" s="300"/>
      <c r="P86" s="300"/>
      <c r="Q86" s="300"/>
      <c r="R86" s="300"/>
      <c r="S86" s="300"/>
      <c r="T86" s="300"/>
      <c r="U86" s="300"/>
      <c r="V86" s="300"/>
      <c r="W86" s="301"/>
      <c r="X86" s="300"/>
      <c r="Y86" s="302"/>
      <c r="Z86" s="300"/>
      <c r="AA86" s="302"/>
      <c r="AB86" s="302"/>
      <c r="AC86" s="300"/>
      <c r="AD86" s="300"/>
      <c r="AE86" s="300"/>
      <c r="AF86" s="303"/>
      <c r="AG86" s="304"/>
      <c r="AH86" s="305"/>
      <c r="AI86" s="306"/>
      <c r="AJ86" s="306"/>
      <c r="AK86" s="306"/>
      <c r="AL86" s="307"/>
      <c r="AM86" s="306"/>
      <c r="AN86" s="304"/>
      <c r="AO86" s="304"/>
      <c r="AP86" s="305"/>
      <c r="AQ86" s="305"/>
      <c r="AR86" s="305"/>
      <c r="AS86" s="305"/>
      <c r="AT86" s="305"/>
      <c r="AU86" s="304"/>
      <c r="AV86" s="304"/>
      <c r="AW86" s="304"/>
      <c r="AX86" s="304"/>
      <c r="AY86" s="306"/>
      <c r="AZ86" s="306"/>
      <c r="BA86" s="306"/>
      <c r="BB86" s="306"/>
      <c r="BC86" s="305"/>
      <c r="BD86" s="305"/>
      <c r="BE86" s="305"/>
      <c r="BF86" s="305"/>
      <c r="BG86" s="305"/>
      <c r="BH86" s="305"/>
      <c r="BI86" s="305"/>
      <c r="BJ86" s="305"/>
      <c r="BK86" s="307"/>
      <c r="BL86" s="304"/>
      <c r="BM86" s="305"/>
      <c r="BN86" s="305"/>
      <c r="BO86" s="305"/>
      <c r="BP86" s="305"/>
      <c r="BQ86" s="303"/>
      <c r="BR86" s="308"/>
      <c r="BS86" s="308"/>
      <c r="BT86" s="308"/>
      <c r="BU86" s="303"/>
      <c r="BV86" s="308"/>
      <c r="BW86" s="308"/>
      <c r="BY86" s="308"/>
      <c r="BZ86" s="308"/>
      <c r="CA86" s="308"/>
      <c r="CB86" s="308"/>
      <c r="CC86" s="308"/>
      <c r="CD86" s="303"/>
      <c r="CE86" s="303"/>
      <c r="CF86" s="303"/>
      <c r="CG86" s="308"/>
      <c r="CH86" s="308"/>
      <c r="CI86" s="303"/>
      <c r="CJ86" s="308"/>
      <c r="CK86" s="308"/>
      <c r="CL86" s="310"/>
      <c r="CM86" s="308"/>
      <c r="CN86" s="308"/>
      <c r="CO86" s="305"/>
      <c r="CP86" s="305"/>
      <c r="CQ86" s="311"/>
      <c r="CR86" s="311"/>
      <c r="CS86" s="311"/>
      <c r="CT86" s="311"/>
      <c r="CU86" s="311"/>
      <c r="CV86" s="311"/>
      <c r="CW86" s="311"/>
      <c r="CX86" s="311"/>
      <c r="CY86" s="303"/>
    </row>
    <row r="87" spans="1:103" s="309" customFormat="1" ht="25.5" x14ac:dyDescent="0.25">
      <c r="A87" s="312" t="s">
        <v>407</v>
      </c>
      <c r="B87" s="313">
        <f t="shared" ref="B87:H87" si="20">B86/(SUM($B$86:$H$86))</f>
        <v>0.13488372093023257</v>
      </c>
      <c r="C87" s="313">
        <f t="shared" si="20"/>
        <v>0.14883720930232558</v>
      </c>
      <c r="D87" s="313">
        <f t="shared" si="20"/>
        <v>0.21860465116279071</v>
      </c>
      <c r="E87" s="313">
        <f t="shared" si="20"/>
        <v>0.13953488372093023</v>
      </c>
      <c r="F87" s="313">
        <f t="shared" si="20"/>
        <v>0.15813953488372093</v>
      </c>
      <c r="G87" s="313">
        <f t="shared" si="20"/>
        <v>0.14418604651162792</v>
      </c>
      <c r="H87" s="313">
        <f t="shared" si="20"/>
        <v>5.5813953488372092E-2</v>
      </c>
      <c r="I87" s="314"/>
      <c r="J87" s="283" t="s">
        <v>408</v>
      </c>
      <c r="K87" s="315">
        <f>K86*$A$85</f>
        <v>79.23899371069183</v>
      </c>
      <c r="L87" s="315">
        <f>L86*$A$85</f>
        <v>73.710691823899367</v>
      </c>
      <c r="M87" s="315">
        <f>M86*$A$85</f>
        <v>93.981132075471692</v>
      </c>
      <c r="N87" s="315">
        <f>N86*$A$85</f>
        <v>46.069182389937104</v>
      </c>
      <c r="O87" s="300"/>
      <c r="P87" s="300"/>
      <c r="Q87" s="300"/>
      <c r="R87" s="300"/>
      <c r="S87" s="300"/>
      <c r="T87" s="300"/>
      <c r="U87" s="300"/>
      <c r="V87" s="300"/>
      <c r="W87" s="301"/>
      <c r="X87" s="300"/>
      <c r="Y87" s="302"/>
      <c r="Z87" s="300"/>
      <c r="AA87" s="302"/>
      <c r="AB87" s="302"/>
      <c r="AC87" s="300"/>
      <c r="AD87" s="300"/>
      <c r="AE87" s="300"/>
      <c r="AF87" s="303"/>
      <c r="AG87" s="304"/>
      <c r="AH87" s="305"/>
      <c r="AI87" s="306"/>
      <c r="AJ87" s="306"/>
      <c r="AK87" s="306"/>
      <c r="AL87" s="307"/>
      <c r="AM87" s="306"/>
      <c r="AN87" s="304"/>
      <c r="AO87" s="304"/>
      <c r="AP87" s="305"/>
      <c r="AQ87" s="305"/>
      <c r="AR87" s="305"/>
      <c r="AS87" s="305"/>
      <c r="AT87" s="305"/>
      <c r="AU87" s="304"/>
      <c r="AV87" s="304"/>
      <c r="AW87" s="304"/>
      <c r="AX87" s="304"/>
      <c r="AY87" s="306"/>
      <c r="AZ87" s="306"/>
      <c r="BA87" s="306"/>
      <c r="BB87" s="306"/>
      <c r="BC87" s="305"/>
      <c r="BD87" s="305"/>
      <c r="BE87" s="305"/>
      <c r="BF87" s="305"/>
      <c r="BG87" s="305"/>
      <c r="BH87" s="305"/>
      <c r="BI87" s="305"/>
      <c r="BJ87" s="305"/>
      <c r="BK87" s="307"/>
      <c r="BL87" s="304"/>
      <c r="BM87" s="305"/>
      <c r="BN87" s="305"/>
      <c r="BO87" s="305"/>
      <c r="BP87" s="305"/>
      <c r="BQ87" s="303"/>
      <c r="BR87" s="308"/>
      <c r="BS87" s="308"/>
      <c r="BT87" s="308"/>
      <c r="BU87" s="303"/>
      <c r="BV87" s="308"/>
      <c r="BW87" s="308"/>
      <c r="BY87" s="308"/>
      <c r="BZ87" s="308"/>
      <c r="CA87" s="308"/>
      <c r="CB87" s="308"/>
      <c r="CC87" s="308"/>
      <c r="CD87" s="303"/>
      <c r="CE87" s="303"/>
      <c r="CF87" s="303"/>
      <c r="CG87" s="308"/>
      <c r="CH87" s="308"/>
      <c r="CI87" s="303"/>
      <c r="CJ87" s="308"/>
      <c r="CK87" s="308"/>
      <c r="CL87" s="310"/>
      <c r="CM87" s="308"/>
      <c r="CN87" s="308"/>
      <c r="CO87" s="305"/>
      <c r="CP87" s="305"/>
      <c r="CQ87" s="311"/>
      <c r="CR87" s="311"/>
      <c r="CS87" s="311"/>
      <c r="CT87" s="311"/>
      <c r="CU87" s="311"/>
      <c r="CV87" s="311"/>
      <c r="CW87" s="311"/>
      <c r="CX87" s="311"/>
      <c r="CY87" s="303"/>
    </row>
    <row r="88" spans="1:103" ht="26.25" x14ac:dyDescent="0.25">
      <c r="A88" s="312" t="s">
        <v>409</v>
      </c>
      <c r="B88" s="313">
        <v>0.21</v>
      </c>
      <c r="C88" s="313">
        <v>7.0000000000000007E-2</v>
      </c>
      <c r="D88" s="313">
        <v>0.15</v>
      </c>
      <c r="E88" s="313">
        <v>7.0000000000000007E-2</v>
      </c>
      <c r="F88" s="313">
        <v>0.15</v>
      </c>
      <c r="G88" s="313">
        <v>0.21</v>
      </c>
      <c r="H88" s="313">
        <v>0.15</v>
      </c>
    </row>
    <row r="89" spans="1:103" s="368" customFormat="1" ht="409.6" x14ac:dyDescent="0.25">
      <c r="A89" s="441"/>
      <c r="I89" s="442">
        <v>57</v>
      </c>
      <c r="J89" s="443"/>
      <c r="K89" s="444"/>
      <c r="L89" s="444"/>
      <c r="M89" s="444"/>
      <c r="N89" s="444"/>
      <c r="O89" s="445" t="s">
        <v>410</v>
      </c>
      <c r="P89" s="445" t="s">
        <v>411</v>
      </c>
      <c r="Q89" s="380"/>
      <c r="R89" s="446" t="s">
        <v>412</v>
      </c>
      <c r="S89" s="447" t="s">
        <v>413</v>
      </c>
      <c r="T89" s="447" t="s">
        <v>413</v>
      </c>
      <c r="U89" s="431" t="s">
        <v>414</v>
      </c>
      <c r="V89" s="432"/>
      <c r="W89" s="433" t="s">
        <v>415</v>
      </c>
      <c r="X89" s="448" t="s">
        <v>416</v>
      </c>
      <c r="Y89" s="449" t="s">
        <v>416</v>
      </c>
      <c r="Z89" s="448" t="s">
        <v>416</v>
      </c>
      <c r="AA89" s="434"/>
      <c r="AB89" s="449" t="s">
        <v>416</v>
      </c>
      <c r="AC89" s="364"/>
      <c r="AD89" s="447" t="s">
        <v>417</v>
      </c>
      <c r="AE89" s="447" t="s">
        <v>418</v>
      </c>
      <c r="AF89" s="435" t="s">
        <v>419</v>
      </c>
      <c r="AG89" s="435" t="s">
        <v>420</v>
      </c>
      <c r="AH89" s="436"/>
      <c r="AI89" s="421" t="s">
        <v>421</v>
      </c>
      <c r="AJ89" s="380" t="s">
        <v>422</v>
      </c>
      <c r="AK89" s="380" t="s">
        <v>423</v>
      </c>
      <c r="AL89" s="450" t="s">
        <v>424</v>
      </c>
      <c r="AM89" s="421" t="s">
        <v>425</v>
      </c>
      <c r="AN89" s="437"/>
      <c r="AO89" s="437"/>
      <c r="AP89" s="451" t="s">
        <v>426</v>
      </c>
      <c r="AQ89" s="438" t="s">
        <v>427</v>
      </c>
      <c r="AR89" s="439" t="s">
        <v>428</v>
      </c>
      <c r="AS89" s="439" t="s">
        <v>428</v>
      </c>
      <c r="AT89" s="439" t="s">
        <v>428</v>
      </c>
      <c r="AU89" s="437"/>
      <c r="AV89" s="437"/>
      <c r="AW89" s="437"/>
      <c r="AX89" s="437"/>
      <c r="AY89" s="380"/>
      <c r="AZ89" s="380"/>
      <c r="BA89" s="380"/>
      <c r="BB89" s="380" t="s">
        <v>429</v>
      </c>
      <c r="BC89" s="439" t="s">
        <v>430</v>
      </c>
      <c r="BD89" s="439" t="s">
        <v>431</v>
      </c>
      <c r="BE89" s="438" t="s">
        <v>432</v>
      </c>
      <c r="BF89" s="364" t="s">
        <v>433</v>
      </c>
      <c r="BG89" s="364"/>
      <c r="BH89" s="364" t="s">
        <v>434</v>
      </c>
      <c r="BI89" s="364"/>
      <c r="BJ89" s="364"/>
      <c r="BK89" s="450" t="s">
        <v>435</v>
      </c>
      <c r="BL89" s="437"/>
      <c r="BM89" s="439"/>
      <c r="BN89" s="452" t="s">
        <v>436</v>
      </c>
      <c r="BO89" s="438" t="s">
        <v>437</v>
      </c>
      <c r="BP89" s="439"/>
      <c r="BQ89" s="437"/>
      <c r="BR89" s="439"/>
      <c r="BS89" s="439"/>
      <c r="BT89" s="439" t="s">
        <v>438</v>
      </c>
      <c r="BU89" s="437" t="s">
        <v>439</v>
      </c>
      <c r="BV89" s="439"/>
      <c r="BW89" s="439"/>
      <c r="BY89" s="363" t="s">
        <v>440</v>
      </c>
      <c r="BZ89" s="438" t="s">
        <v>441</v>
      </c>
      <c r="CA89" s="438" t="s">
        <v>442</v>
      </c>
      <c r="CB89" s="439"/>
      <c r="CC89" s="439" t="s">
        <v>443</v>
      </c>
      <c r="CD89" s="437"/>
      <c r="CE89" s="437"/>
      <c r="CF89" s="437"/>
      <c r="CG89" s="438" t="s">
        <v>444</v>
      </c>
      <c r="CH89" s="438" t="s">
        <v>445</v>
      </c>
      <c r="CI89" s="437"/>
      <c r="CJ89" s="363"/>
      <c r="CK89" s="363"/>
      <c r="CL89" s="453"/>
      <c r="CM89" s="438" t="s">
        <v>446</v>
      </c>
      <c r="CN89" s="439"/>
      <c r="CO89" s="364" t="s">
        <v>447</v>
      </c>
      <c r="CP89" s="440" t="s">
        <v>448</v>
      </c>
      <c r="CY89" s="366"/>
    </row>
    <row r="90" spans="1:103" x14ac:dyDescent="0.25">
      <c r="I90" s="318"/>
      <c r="J90" s="319"/>
      <c r="K90" s="180"/>
      <c r="L90" s="180"/>
      <c r="M90" s="180"/>
      <c r="N90" s="180"/>
      <c r="O90" s="180"/>
      <c r="P90" s="180"/>
      <c r="Q90" s="180"/>
      <c r="R90" s="180"/>
      <c r="S90" s="69"/>
      <c r="T90" s="69"/>
      <c r="U90" s="180"/>
      <c r="V90" s="180"/>
      <c r="W90" s="238"/>
      <c r="X90" s="69"/>
      <c r="Y90" s="320"/>
      <c r="Z90" s="69"/>
      <c r="AA90" s="320"/>
      <c r="AB90" s="320"/>
      <c r="AC90" s="321"/>
      <c r="AD90" s="321"/>
      <c r="AE90" s="321"/>
      <c r="AF90" s="69"/>
      <c r="AG90" s="69"/>
      <c r="AH90" s="322"/>
      <c r="AI90" s="73"/>
      <c r="AJ90" s="180"/>
      <c r="AK90" s="180"/>
      <c r="AL90" s="180"/>
      <c r="AM90" s="180"/>
      <c r="AN90" s="69"/>
      <c r="AO90" s="69"/>
      <c r="AP90" s="69"/>
      <c r="AQ90" s="69"/>
      <c r="AR90" s="69"/>
      <c r="AS90" s="69"/>
      <c r="AT90" s="69"/>
      <c r="AU90" s="69"/>
      <c r="AV90" s="69"/>
      <c r="AW90" s="69"/>
      <c r="AX90" s="69"/>
      <c r="AY90" s="69"/>
      <c r="AZ90" s="69"/>
      <c r="BA90" s="69"/>
      <c r="BB90" s="69"/>
      <c r="BC90" s="69"/>
      <c r="BD90" s="69"/>
      <c r="BE90" s="69"/>
      <c r="BF90" s="321"/>
      <c r="BG90" s="321"/>
      <c r="BH90" s="321"/>
      <c r="BI90" s="321"/>
      <c r="BJ90" s="321"/>
      <c r="BK90" s="69"/>
      <c r="BL90" s="69"/>
      <c r="BM90" s="69"/>
      <c r="BN90" s="323"/>
      <c r="BO90" s="69"/>
      <c r="BP90" s="69"/>
      <c r="BQ90" s="69"/>
      <c r="BR90" s="69"/>
      <c r="BS90" s="69"/>
      <c r="BT90" s="69"/>
      <c r="BU90" s="69"/>
      <c r="BV90" s="69"/>
      <c r="BW90" s="69"/>
      <c r="BY90" s="69"/>
      <c r="BZ90" s="69"/>
      <c r="CA90" s="69"/>
      <c r="CB90" s="69"/>
      <c r="CC90" s="69"/>
      <c r="CD90" s="69"/>
      <c r="CE90" s="69"/>
      <c r="CF90" s="69"/>
      <c r="CG90" s="69"/>
      <c r="CH90" s="69"/>
      <c r="CI90" s="69"/>
      <c r="CJ90" s="69"/>
      <c r="CK90" s="69"/>
      <c r="CL90" s="69"/>
      <c r="CM90" s="69"/>
      <c r="CN90" s="69"/>
      <c r="CO90" s="321"/>
      <c r="CP90" s="324"/>
      <c r="CY90" s="69"/>
    </row>
    <row r="91" spans="1:103" x14ac:dyDescent="0.25">
      <c r="I91" s="318"/>
      <c r="J91" s="319"/>
      <c r="K91" s="180"/>
      <c r="L91" s="180"/>
      <c r="M91" s="180"/>
      <c r="N91" s="180"/>
      <c r="O91" s="180"/>
      <c r="P91" s="180"/>
      <c r="Q91" s="180"/>
      <c r="R91" s="180"/>
      <c r="S91" s="69"/>
      <c r="T91" s="69"/>
      <c r="U91" s="180"/>
      <c r="V91" s="180"/>
      <c r="W91" s="238"/>
      <c r="X91" s="69"/>
      <c r="Y91" s="320"/>
      <c r="Z91" s="69"/>
      <c r="AA91" s="320"/>
      <c r="AB91" s="320"/>
      <c r="AC91" s="321"/>
      <c r="AD91" s="321"/>
      <c r="AE91" s="321"/>
      <c r="AF91" s="69"/>
      <c r="AG91" s="69"/>
      <c r="AH91" s="322"/>
      <c r="AI91" s="73"/>
      <c r="AJ91" s="180"/>
      <c r="AK91" s="180"/>
      <c r="AL91" s="180"/>
      <c r="AM91" s="180"/>
      <c r="AN91" s="69"/>
      <c r="AO91" s="69"/>
      <c r="AP91" s="69"/>
      <c r="AQ91" s="69"/>
      <c r="AR91" s="69"/>
      <c r="AS91" s="69"/>
      <c r="AT91" s="69"/>
      <c r="AU91" s="69"/>
      <c r="AV91" s="69"/>
      <c r="AW91" s="69"/>
      <c r="AX91" s="69"/>
      <c r="AY91" s="69"/>
      <c r="AZ91" s="69"/>
      <c r="BA91" s="69"/>
      <c r="BB91" s="69"/>
      <c r="BC91" s="69"/>
      <c r="BD91" s="69"/>
      <c r="BE91" s="69"/>
      <c r="BF91" s="321"/>
      <c r="BG91" s="321"/>
      <c r="BH91" s="321"/>
      <c r="BI91" s="321"/>
      <c r="BJ91" s="321"/>
      <c r="BK91" s="69"/>
      <c r="BL91" s="69"/>
      <c r="BM91" s="69"/>
      <c r="BN91" s="323"/>
      <c r="BO91" s="69"/>
      <c r="BP91" s="69"/>
      <c r="BQ91" s="69"/>
      <c r="BR91" s="69"/>
      <c r="BS91" s="69"/>
      <c r="BT91" s="69"/>
      <c r="BU91" s="69"/>
      <c r="BV91" s="69"/>
      <c r="BW91" s="69"/>
      <c r="BY91" s="69"/>
      <c r="BZ91" s="69"/>
      <c r="CA91" s="69"/>
      <c r="CB91" s="69"/>
      <c r="CC91" s="69"/>
      <c r="CD91" s="69"/>
      <c r="CE91" s="69"/>
      <c r="CF91" s="69"/>
      <c r="CG91" s="69"/>
      <c r="CH91" s="69"/>
      <c r="CI91" s="69"/>
      <c r="CJ91" s="69"/>
      <c r="CK91" s="69"/>
      <c r="CL91" s="69"/>
      <c r="CM91" s="69"/>
      <c r="CN91" s="69"/>
      <c r="CO91" s="321"/>
      <c r="CP91" s="324"/>
      <c r="CY91" s="69"/>
    </row>
    <row r="92" spans="1:103" x14ac:dyDescent="0.25">
      <c r="I92" s="318"/>
      <c r="J92" s="319"/>
      <c r="K92" s="180"/>
      <c r="L92" s="180"/>
      <c r="M92" s="180"/>
      <c r="N92" s="180"/>
      <c r="O92" s="180"/>
      <c r="P92" s="69"/>
      <c r="Q92" s="180"/>
      <c r="R92" s="180"/>
      <c r="S92" s="69"/>
      <c r="T92" s="69"/>
      <c r="U92" s="180"/>
      <c r="V92" s="180"/>
      <c r="W92" s="238"/>
      <c r="X92" s="69"/>
      <c r="Y92" s="320"/>
      <c r="Z92" s="69"/>
      <c r="AA92" s="320"/>
      <c r="AB92" s="320"/>
      <c r="AC92" s="321"/>
      <c r="AD92" s="321"/>
      <c r="AE92" s="321"/>
      <c r="AF92" s="69"/>
      <c r="AG92" s="69"/>
      <c r="AH92" s="322"/>
      <c r="AI92" s="73"/>
      <c r="AJ92" s="180"/>
      <c r="AK92" s="180"/>
      <c r="AL92" s="180"/>
      <c r="AM92" s="180"/>
      <c r="AN92" s="69"/>
      <c r="AO92" s="69"/>
      <c r="AP92" s="69"/>
      <c r="AQ92" s="69"/>
      <c r="AR92" s="69"/>
      <c r="AS92" s="69"/>
      <c r="AT92" s="69"/>
      <c r="AU92" s="69"/>
      <c r="AV92" s="69"/>
      <c r="AW92" s="69"/>
      <c r="AX92" s="69"/>
      <c r="AY92" s="69"/>
      <c r="AZ92" s="69"/>
      <c r="BA92" s="69"/>
      <c r="BB92" s="69"/>
      <c r="BC92" s="69"/>
      <c r="BD92" s="69"/>
      <c r="BE92" s="69"/>
      <c r="BF92" s="321"/>
      <c r="BG92" s="321"/>
      <c r="BH92" s="321"/>
      <c r="BI92" s="321"/>
      <c r="BJ92" s="321"/>
      <c r="BK92" s="69"/>
      <c r="BL92" s="69"/>
      <c r="BM92" s="69"/>
      <c r="BN92" s="323"/>
      <c r="BO92" s="69"/>
      <c r="BP92" s="69"/>
      <c r="BQ92" s="69"/>
      <c r="BR92" s="69"/>
      <c r="BS92" s="69"/>
      <c r="BT92" s="69"/>
      <c r="BU92" s="69"/>
      <c r="BV92" s="69"/>
      <c r="BW92" s="69"/>
      <c r="BY92" s="69"/>
      <c r="BZ92" s="69"/>
      <c r="CA92" s="69"/>
      <c r="CB92" s="69"/>
      <c r="CC92" s="69"/>
      <c r="CD92" s="69"/>
      <c r="CE92" s="69"/>
      <c r="CF92" s="69"/>
      <c r="CG92" s="69"/>
      <c r="CH92" s="69"/>
      <c r="CI92" s="69"/>
      <c r="CJ92" s="69"/>
      <c r="CK92" s="69"/>
      <c r="CL92" s="69"/>
      <c r="CM92" s="69"/>
      <c r="CN92" s="69"/>
      <c r="CO92" s="321"/>
      <c r="CP92" s="324"/>
      <c r="CY92" s="69"/>
    </row>
  </sheetData>
  <sheetProtection algorithmName="SHA-512" hashValue="Fn0VlJO/4/ghf6kWmpRTMbydWrj1axQMLW4ML5vTa1RUEO1wMXvIDOBQGJL/Xigrk4ab59LWrrm1e8X0rF2jvg==" saltValue="rwllUMfoR2XNF4r4yUsIAw==" spinCount="100000" sheet="1" objects="1" scenarios="1" selectLockedCells="1" selectUnlockedCells="1"/>
  <mergeCells count="29">
    <mergeCell ref="CL2:CM2"/>
    <mergeCell ref="CO2:CO3"/>
    <mergeCell ref="A1:J1"/>
    <mergeCell ref="B2:H2"/>
    <mergeCell ref="W2:AB2"/>
    <mergeCell ref="AC2:AE2"/>
    <mergeCell ref="AJ2:AO2"/>
    <mergeCell ref="BC2:BE2"/>
    <mergeCell ref="CH3:CK3"/>
    <mergeCell ref="BK2:BU2"/>
    <mergeCell ref="BV2:BW2"/>
    <mergeCell ref="CC2:CF2"/>
    <mergeCell ref="CH2:CK2"/>
    <mergeCell ref="W3:AB3"/>
    <mergeCell ref="AC3:AE3"/>
    <mergeCell ref="AJ3:AO3"/>
    <mergeCell ref="BC3:BE3"/>
    <mergeCell ref="BV3:BW3"/>
    <mergeCell ref="AW6:AY6"/>
    <mergeCell ref="O9:P9"/>
    <mergeCell ref="S9:T9"/>
    <mergeCell ref="W9:AB9"/>
    <mergeCell ref="AC9:AE9"/>
    <mergeCell ref="AJ9:AO9"/>
    <mergeCell ref="O15:P15"/>
    <mergeCell ref="O16:P16"/>
    <mergeCell ref="AC26:AE26"/>
    <mergeCell ref="AJ28:AO28"/>
    <mergeCell ref="AR47:BA47"/>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Zhong, Vicky</cp:lastModifiedBy>
  <dcterms:created xsi:type="dcterms:W3CDTF">2020-05-21T19:03:06Z</dcterms:created>
  <dcterms:modified xsi:type="dcterms:W3CDTF">2020-07-08T23:27:36Z</dcterms:modified>
</cp:coreProperties>
</file>